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0" documentId="13_ncr:1_{E60E7682-8B5A-47D3-8954-BB053BDAD003}" xr6:coauthVersionLast="47" xr6:coauthVersionMax="47" xr10:uidLastSave="{00000000-0000-0000-0000-000000000000}"/>
  <bookViews>
    <workbookView xWindow="19080" yWindow="-120" windowWidth="19440" windowHeight="14880" tabRatio="737" xr2:uid="{C15ADF01-3C95-4704-971F-5D7118DEFA22}"/>
  </bookViews>
  <sheets>
    <sheet name="11-1教員用" sheetId="1" r:id="rId1"/>
    <sheet name="11-2教員用" sheetId="2" r:id="rId2"/>
    <sheet name="11-3（男性）教員用" sheetId="8" r:id="rId3"/>
    <sheet name="11-4（女性）教員用"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77" i="7" l="1"/>
  <c r="AK178" i="7" s="1"/>
  <c r="AJ177" i="7"/>
  <c r="AJ178" i="7" s="1"/>
  <c r="AI177" i="7"/>
  <c r="AI178" i="7" s="1"/>
  <c r="AH177" i="7"/>
  <c r="AH178" i="7" s="1"/>
  <c r="AG177" i="7"/>
  <c r="AG178" i="7" s="1"/>
  <c r="AF177" i="7"/>
  <c r="AF178" i="7" s="1"/>
  <c r="AE177" i="7"/>
  <c r="AE178" i="7" s="1"/>
  <c r="AC177" i="7"/>
  <c r="AC178" i="7" s="1"/>
  <c r="AB177" i="7"/>
  <c r="AB178" i="7" s="1"/>
  <c r="Z177" i="7"/>
  <c r="Z178" i="7" s="1"/>
  <c r="Y177" i="7"/>
  <c r="Y178" i="7" s="1"/>
  <c r="X177" i="7"/>
  <c r="X178" i="7" s="1"/>
  <c r="W177" i="7"/>
  <c r="W178" i="7" s="1"/>
  <c r="V177" i="7"/>
  <c r="V178" i="7" s="1"/>
  <c r="U177" i="7"/>
  <c r="U178" i="7" s="1"/>
  <c r="S177" i="7"/>
  <c r="S178" i="7" s="1"/>
  <c r="P177" i="7"/>
  <c r="P178" i="7" s="1"/>
  <c r="D189" i="7"/>
  <c r="D190" i="7" s="1"/>
  <c r="D154" i="8"/>
  <c r="D155" i="8" s="1"/>
  <c r="AE142" i="8"/>
  <c r="AE143" i="8" s="1"/>
  <c r="AK142" i="8"/>
  <c r="AK143" i="8" s="1"/>
  <c r="AJ142" i="8"/>
  <c r="AJ143" i="8" s="1"/>
  <c r="AI142" i="8"/>
  <c r="AI143" i="8" s="1"/>
  <c r="AG142" i="8"/>
  <c r="AG143" i="8" s="1"/>
  <c r="AF142" i="8"/>
  <c r="AF143" i="8" s="1"/>
  <c r="AC142" i="8"/>
  <c r="AC143" i="8" s="1"/>
  <c r="AB142" i="8"/>
  <c r="AB143" i="8" s="1"/>
  <c r="Z142" i="8"/>
  <c r="Z143" i="8" s="1"/>
  <c r="Y142" i="8"/>
  <c r="Y143" i="8" s="1"/>
  <c r="X142" i="8"/>
  <c r="X143" i="8" s="1"/>
  <c r="W142" i="8"/>
  <c r="W143" i="8" s="1"/>
  <c r="V142" i="8"/>
  <c r="V143" i="8" s="1"/>
  <c r="U142" i="8"/>
  <c r="U143" i="8" s="1"/>
  <c r="S142" i="8"/>
  <c r="S143" i="8" s="1"/>
  <c r="P142" i="8"/>
  <c r="P143" i="8" s="1"/>
  <c r="C174" i="7"/>
  <c r="D174" i="7"/>
  <c r="C139" i="8"/>
  <c r="D139" i="8"/>
  <c r="AD177" i="7"/>
  <c r="AD178" i="7" s="1"/>
  <c r="R177" i="7"/>
  <c r="R178" i="7" s="1"/>
  <c r="Q177" i="7"/>
  <c r="Q178" i="7" s="1"/>
  <c r="F177" i="7"/>
  <c r="F178" i="7" s="1"/>
  <c r="D177" i="7"/>
  <c r="D178" i="7" s="1"/>
  <c r="E174" i="7"/>
  <c r="F174" i="7"/>
  <c r="H174" i="7"/>
  <c r="J174" i="7"/>
  <c r="L174" i="7"/>
  <c r="M174" i="7"/>
  <c r="N174" i="7"/>
  <c r="P174" i="7"/>
  <c r="Q174" i="7"/>
  <c r="R174" i="7"/>
  <c r="S174" i="7"/>
  <c r="T174" i="7"/>
  <c r="U174" i="7"/>
  <c r="V174" i="7"/>
  <c r="W174" i="7"/>
  <c r="X174" i="7"/>
  <c r="Y174" i="7"/>
  <c r="Z174" i="7"/>
  <c r="AA174" i="7"/>
  <c r="AB174" i="7"/>
  <c r="AC174" i="7"/>
  <c r="AD174" i="7"/>
  <c r="AE174" i="7"/>
  <c r="AF174" i="7"/>
  <c r="AG174" i="7"/>
  <c r="AH174" i="7"/>
  <c r="AI174" i="7"/>
  <c r="AJ174" i="7"/>
  <c r="AK174" i="7"/>
  <c r="E139" i="8"/>
  <c r="F139" i="8"/>
  <c r="H139" i="8"/>
  <c r="J139" i="8"/>
  <c r="L139" i="8"/>
  <c r="M139" i="8"/>
  <c r="N139" i="8"/>
  <c r="P139" i="8"/>
  <c r="Q139" i="8"/>
  <c r="R139" i="8"/>
  <c r="S139" i="8"/>
  <c r="T139" i="8"/>
  <c r="U139" i="8"/>
  <c r="V139" i="8"/>
  <c r="W139" i="8"/>
  <c r="X139" i="8"/>
  <c r="Y139" i="8"/>
  <c r="Z139" i="8"/>
  <c r="AA139" i="8"/>
  <c r="AB139" i="8"/>
  <c r="AC139" i="8"/>
  <c r="AD139" i="8"/>
  <c r="AE139" i="8"/>
  <c r="AF139" i="8"/>
  <c r="AG139" i="8"/>
  <c r="AH139" i="8"/>
  <c r="AI139" i="8"/>
  <c r="AJ139" i="8"/>
  <c r="AK139" i="8"/>
  <c r="AD142" i="8"/>
  <c r="AD143" i="8" s="1"/>
  <c r="R142" i="8"/>
  <c r="R143" i="8" s="1"/>
  <c r="Q142" i="8"/>
  <c r="Q143" i="8" s="1"/>
  <c r="F142" i="8"/>
  <c r="F143" i="8" s="1"/>
  <c r="D142" i="8"/>
  <c r="D143" i="8" s="1"/>
  <c r="O138" i="7"/>
  <c r="O139" i="7"/>
  <c r="O140" i="7"/>
  <c r="O141" i="7"/>
  <c r="O142" i="7"/>
  <c r="O143" i="7"/>
  <c r="O144" i="7"/>
  <c r="O145" i="7"/>
  <c r="O146" i="7"/>
  <c r="O147" i="7"/>
  <c r="O148" i="7"/>
  <c r="O149" i="7"/>
  <c r="O150" i="7"/>
  <c r="O151" i="7"/>
  <c r="O152" i="7"/>
  <c r="O153" i="7"/>
  <c r="O154" i="7"/>
  <c r="O155" i="7"/>
  <c r="O156" i="7"/>
  <c r="O157" i="7"/>
  <c r="O158" i="7"/>
  <c r="O159" i="7"/>
  <c r="O160" i="7"/>
  <c r="O161" i="7"/>
  <c r="O162" i="7"/>
  <c r="O163" i="7"/>
  <c r="O164" i="7"/>
  <c r="O165" i="7"/>
  <c r="O166" i="7"/>
  <c r="O167" i="7"/>
  <c r="O168" i="7"/>
  <c r="O169" i="7"/>
  <c r="O170" i="7"/>
  <c r="O171" i="7"/>
  <c r="O172"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O137" i="7"/>
  <c r="O136" i="7"/>
  <c r="O135" i="7"/>
  <c r="O134" i="7"/>
  <c r="O133" i="7"/>
  <c r="O132" i="7"/>
  <c r="O131" i="7"/>
  <c r="O130" i="7"/>
  <c r="O129" i="7"/>
  <c r="O128" i="7"/>
  <c r="O127" i="7"/>
  <c r="O126" i="7"/>
  <c r="O125" i="7"/>
  <c r="O124" i="7"/>
  <c r="O123" i="7"/>
  <c r="O122" i="7"/>
  <c r="O121" i="7"/>
  <c r="O120" i="7"/>
  <c r="O119" i="7"/>
  <c r="O118" i="7"/>
  <c r="O117" i="7"/>
  <c r="O116" i="7"/>
  <c r="O115" i="7"/>
  <c r="O114" i="7"/>
  <c r="O113" i="7"/>
  <c r="O112" i="7"/>
  <c r="O111" i="7"/>
  <c r="O110" i="7"/>
  <c r="O109" i="7"/>
  <c r="O108" i="7"/>
  <c r="O107" i="7"/>
  <c r="O106" i="7"/>
  <c r="O105" i="7"/>
  <c r="O104" i="7"/>
  <c r="O103" i="7"/>
  <c r="O102" i="7"/>
  <c r="O101" i="7"/>
  <c r="O100" i="7"/>
  <c r="O99" i="7"/>
  <c r="O98" i="7"/>
  <c r="O97" i="7"/>
  <c r="O96" i="7"/>
  <c r="O95" i="7"/>
  <c r="O94" i="7"/>
  <c r="O93" i="7"/>
  <c r="O92" i="7"/>
  <c r="O91" i="7"/>
  <c r="O90" i="7"/>
  <c r="O89" i="7"/>
  <c r="O88" i="7"/>
  <c r="O87" i="7"/>
  <c r="O86" i="7"/>
  <c r="O85" i="7"/>
  <c r="O84" i="7"/>
  <c r="O83" i="7"/>
  <c r="O82" i="7"/>
  <c r="O81" i="7"/>
  <c r="O80" i="7"/>
  <c r="O79" i="7"/>
  <c r="O78" i="7"/>
  <c r="O77" i="7"/>
  <c r="O76" i="7"/>
  <c r="O75" i="7"/>
  <c r="O74" i="7"/>
  <c r="O73" i="7"/>
  <c r="O72" i="7"/>
  <c r="O71" i="7"/>
  <c r="O70" i="7"/>
  <c r="O69" i="7"/>
  <c r="O68" i="7"/>
  <c r="O67" i="7"/>
  <c r="O66" i="7"/>
  <c r="O65" i="7"/>
  <c r="O64" i="7"/>
  <c r="O63" i="7"/>
  <c r="O62" i="7"/>
  <c r="O61" i="7"/>
  <c r="O60" i="7"/>
  <c r="O59" i="7"/>
  <c r="O58" i="7"/>
  <c r="O57" i="7"/>
  <c r="O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25" i="7"/>
  <c r="O24" i="7"/>
  <c r="O23" i="7"/>
  <c r="O22" i="7"/>
  <c r="O21" i="7"/>
  <c r="O20" i="7"/>
  <c r="O19" i="7"/>
  <c r="O18" i="7"/>
  <c r="O17" i="7"/>
  <c r="O16" i="7"/>
  <c r="O15" i="7"/>
  <c r="O14" i="7"/>
  <c r="O13" i="7"/>
  <c r="O12" i="7"/>
  <c r="O11" i="7"/>
  <c r="O10" i="7"/>
  <c r="O9" i="7"/>
  <c r="O8" i="7"/>
  <c r="O7" i="7"/>
  <c r="O6" i="7"/>
  <c r="O5" i="7"/>
  <c r="O4" i="7"/>
  <c r="O3" i="7"/>
  <c r="K137" i="7"/>
  <c r="K136" i="7"/>
  <c r="K135" i="7"/>
  <c r="K134" i="7"/>
  <c r="K133" i="7"/>
  <c r="K132" i="7"/>
  <c r="K131" i="7"/>
  <c r="K130" i="7"/>
  <c r="K129" i="7"/>
  <c r="K128" i="7"/>
  <c r="K127" i="7"/>
  <c r="K126" i="7"/>
  <c r="K125" i="7"/>
  <c r="K124" i="7"/>
  <c r="K123" i="7"/>
  <c r="K122" i="7"/>
  <c r="K121" i="7"/>
  <c r="K120" i="7"/>
  <c r="K119" i="7"/>
  <c r="K118" i="7"/>
  <c r="K117" i="7"/>
  <c r="K116" i="7"/>
  <c r="K115" i="7"/>
  <c r="K114" i="7"/>
  <c r="K113" i="7"/>
  <c r="K112" i="7"/>
  <c r="K111" i="7"/>
  <c r="K110" i="7"/>
  <c r="K109" i="7"/>
  <c r="K108" i="7"/>
  <c r="K107" i="7"/>
  <c r="K106" i="7"/>
  <c r="K105" i="7"/>
  <c r="K104" i="7"/>
  <c r="K103" i="7"/>
  <c r="K102" i="7"/>
  <c r="K101" i="7"/>
  <c r="K100" i="7"/>
  <c r="K99" i="7"/>
  <c r="K98" i="7"/>
  <c r="K97" i="7"/>
  <c r="K96" i="7"/>
  <c r="K95" i="7"/>
  <c r="K94" i="7"/>
  <c r="K93" i="7"/>
  <c r="K92" i="7"/>
  <c r="K91" i="7"/>
  <c r="K90" i="7"/>
  <c r="K89" i="7"/>
  <c r="K88" i="7"/>
  <c r="K87" i="7"/>
  <c r="K86" i="7"/>
  <c r="K85" i="7"/>
  <c r="K84" i="7"/>
  <c r="K83" i="7"/>
  <c r="K82" i="7"/>
  <c r="K81" i="7"/>
  <c r="K80" i="7"/>
  <c r="K79" i="7"/>
  <c r="K78" i="7"/>
  <c r="K77" i="7"/>
  <c r="K76" i="7"/>
  <c r="K75" i="7"/>
  <c r="K74" i="7"/>
  <c r="K73" i="7"/>
  <c r="K72" i="7"/>
  <c r="K71" i="7"/>
  <c r="K70" i="7"/>
  <c r="K69" i="7"/>
  <c r="K68" i="7"/>
  <c r="K67" i="7"/>
  <c r="K66" i="7"/>
  <c r="K65" i="7"/>
  <c r="K64" i="7"/>
  <c r="K63" i="7"/>
  <c r="K62" i="7"/>
  <c r="K61" i="7"/>
  <c r="K60" i="7"/>
  <c r="K59" i="7"/>
  <c r="K58" i="7"/>
  <c r="K57" i="7"/>
  <c r="K56" i="7"/>
  <c r="K55" i="7"/>
  <c r="K54" i="7"/>
  <c r="K53" i="7"/>
  <c r="K52" i="7"/>
  <c r="K51" i="7"/>
  <c r="K50" i="7"/>
  <c r="K49" i="7"/>
  <c r="K48" i="7"/>
  <c r="K47" i="7"/>
  <c r="K46" i="7"/>
  <c r="K45" i="7"/>
  <c r="K44" i="7"/>
  <c r="K43" i="7"/>
  <c r="K42" i="7"/>
  <c r="K41" i="7"/>
  <c r="K40" i="7"/>
  <c r="K39" i="7"/>
  <c r="K38" i="7"/>
  <c r="K37" i="7"/>
  <c r="K36" i="7"/>
  <c r="K35" i="7"/>
  <c r="K34" i="7"/>
  <c r="K33" i="7"/>
  <c r="K32" i="7"/>
  <c r="K31" i="7"/>
  <c r="K30" i="7"/>
  <c r="K29" i="7"/>
  <c r="K28" i="7"/>
  <c r="K27" i="7"/>
  <c r="K26" i="7"/>
  <c r="K25" i="7"/>
  <c r="K24" i="7"/>
  <c r="K23" i="7"/>
  <c r="K22" i="7"/>
  <c r="K21" i="7"/>
  <c r="K20" i="7"/>
  <c r="K19" i="7"/>
  <c r="K18" i="7"/>
  <c r="K17" i="7"/>
  <c r="K16" i="7"/>
  <c r="K15" i="7"/>
  <c r="K14" i="7"/>
  <c r="K13" i="7"/>
  <c r="K12" i="7"/>
  <c r="K11" i="7"/>
  <c r="K10" i="7"/>
  <c r="K9" i="7"/>
  <c r="K8" i="7"/>
  <c r="K7" i="7"/>
  <c r="K6" i="7"/>
  <c r="K5" i="7"/>
  <c r="K4" i="7"/>
  <c r="K3" i="7"/>
  <c r="K177" i="7" s="1"/>
  <c r="K178" i="7" s="1"/>
  <c r="I137" i="7"/>
  <c r="I136" i="7"/>
  <c r="I135" i="7"/>
  <c r="I134" i="7"/>
  <c r="I133" i="7"/>
  <c r="I132" i="7"/>
  <c r="I131" i="7"/>
  <c r="I130" i="7"/>
  <c r="I129" i="7"/>
  <c r="I128" i="7"/>
  <c r="I127" i="7"/>
  <c r="I126" i="7"/>
  <c r="I125" i="7"/>
  <c r="I124" i="7"/>
  <c r="I123" i="7"/>
  <c r="I122" i="7"/>
  <c r="I121" i="7"/>
  <c r="I120" i="7"/>
  <c r="I119" i="7"/>
  <c r="I118" i="7"/>
  <c r="I117" i="7"/>
  <c r="I116" i="7"/>
  <c r="I115" i="7"/>
  <c r="I114" i="7"/>
  <c r="I113" i="7"/>
  <c r="I112" i="7"/>
  <c r="I111" i="7"/>
  <c r="I110" i="7"/>
  <c r="I109" i="7"/>
  <c r="I108" i="7"/>
  <c r="I107" i="7"/>
  <c r="I106" i="7"/>
  <c r="I105" i="7"/>
  <c r="I104" i="7"/>
  <c r="I103" i="7"/>
  <c r="I102" i="7"/>
  <c r="I101" i="7"/>
  <c r="I100" i="7"/>
  <c r="I99" i="7"/>
  <c r="I98" i="7"/>
  <c r="I97" i="7"/>
  <c r="I96" i="7"/>
  <c r="I95" i="7"/>
  <c r="I94" i="7"/>
  <c r="I93" i="7"/>
  <c r="I92" i="7"/>
  <c r="I91" i="7"/>
  <c r="I90" i="7"/>
  <c r="I89" i="7"/>
  <c r="I88" i="7"/>
  <c r="I87" i="7"/>
  <c r="I86" i="7"/>
  <c r="I85" i="7"/>
  <c r="I84" i="7"/>
  <c r="I83" i="7"/>
  <c r="I82" i="7"/>
  <c r="I81" i="7"/>
  <c r="I80" i="7"/>
  <c r="I79" i="7"/>
  <c r="I78" i="7"/>
  <c r="I77" i="7"/>
  <c r="I76" i="7"/>
  <c r="I75" i="7"/>
  <c r="I74" i="7"/>
  <c r="I73" i="7"/>
  <c r="I72" i="7"/>
  <c r="I71" i="7"/>
  <c r="I70" i="7"/>
  <c r="I69" i="7"/>
  <c r="I68" i="7"/>
  <c r="I67" i="7"/>
  <c r="I66" i="7"/>
  <c r="I65" i="7"/>
  <c r="I64" i="7"/>
  <c r="I63" i="7"/>
  <c r="I62" i="7"/>
  <c r="I61" i="7"/>
  <c r="I60" i="7"/>
  <c r="I59" i="7"/>
  <c r="I58" i="7"/>
  <c r="I57" i="7"/>
  <c r="I56" i="7"/>
  <c r="I55" i="7"/>
  <c r="I54" i="7"/>
  <c r="I53" i="7"/>
  <c r="I52" i="7"/>
  <c r="I51" i="7"/>
  <c r="I50" i="7"/>
  <c r="I49" i="7"/>
  <c r="I48" i="7"/>
  <c r="I47" i="7"/>
  <c r="I46" i="7"/>
  <c r="I45" i="7"/>
  <c r="I44" i="7"/>
  <c r="I43" i="7"/>
  <c r="I42" i="7"/>
  <c r="I41" i="7"/>
  <c r="I40" i="7"/>
  <c r="I39" i="7"/>
  <c r="I38" i="7"/>
  <c r="I37" i="7"/>
  <c r="I36" i="7"/>
  <c r="I35" i="7"/>
  <c r="I34" i="7"/>
  <c r="I33" i="7"/>
  <c r="I32" i="7"/>
  <c r="I31" i="7"/>
  <c r="I30" i="7"/>
  <c r="I29" i="7"/>
  <c r="I28" i="7"/>
  <c r="I27" i="7"/>
  <c r="I26" i="7"/>
  <c r="I25" i="7"/>
  <c r="I24" i="7"/>
  <c r="I23" i="7"/>
  <c r="I22" i="7"/>
  <c r="I21" i="7"/>
  <c r="I20" i="7"/>
  <c r="I19" i="7"/>
  <c r="I18" i="7"/>
  <c r="I17" i="7"/>
  <c r="I16" i="7"/>
  <c r="I15" i="7"/>
  <c r="I14" i="7"/>
  <c r="I13" i="7"/>
  <c r="I12" i="7"/>
  <c r="I11" i="7"/>
  <c r="I10" i="7"/>
  <c r="I9" i="7"/>
  <c r="I8" i="7"/>
  <c r="I7" i="7"/>
  <c r="I6" i="7"/>
  <c r="I5" i="7"/>
  <c r="I4" i="7"/>
  <c r="I3"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4" i="7"/>
  <c r="G3" i="7"/>
  <c r="G3" i="8"/>
  <c r="I5" i="8"/>
  <c r="I4" i="8"/>
  <c r="I3" i="8"/>
  <c r="K6" i="8"/>
  <c r="K5" i="8"/>
  <c r="K4" i="8"/>
  <c r="K3" i="8"/>
  <c r="O5" i="8"/>
  <c r="O4" i="8"/>
  <c r="O3" i="8"/>
  <c r="O6" i="8"/>
  <c r="O7" i="8"/>
  <c r="O8" i="8"/>
  <c r="O9" i="8"/>
  <c r="O10" i="8"/>
  <c r="O11" i="8"/>
  <c r="O12" i="8"/>
  <c r="O13" i="8"/>
  <c r="O14" i="8"/>
  <c r="O15" i="8"/>
  <c r="O16" i="8"/>
  <c r="O17" i="8"/>
  <c r="O18" i="8"/>
  <c r="O19" i="8"/>
  <c r="O20" i="8"/>
  <c r="O21" i="8"/>
  <c r="O22" i="8"/>
  <c r="O23" i="8"/>
  <c r="O24" i="8"/>
  <c r="O25" i="8"/>
  <c r="O26" i="8"/>
  <c r="O27" i="8"/>
  <c r="O28" i="8"/>
  <c r="O29" i="8"/>
  <c r="O30" i="8"/>
  <c r="O31" i="8"/>
  <c r="O32" i="8"/>
  <c r="O33" i="8"/>
  <c r="O34" i="8"/>
  <c r="O35" i="8"/>
  <c r="O36" i="8"/>
  <c r="O37" i="8"/>
  <c r="O38" i="8"/>
  <c r="O39" i="8"/>
  <c r="O40" i="8"/>
  <c r="O41" i="8"/>
  <c r="O42" i="8"/>
  <c r="O43" i="8"/>
  <c r="O44" i="8"/>
  <c r="O45" i="8"/>
  <c r="O46" i="8"/>
  <c r="O47" i="8"/>
  <c r="O48" i="8"/>
  <c r="O49" i="8"/>
  <c r="O50" i="8"/>
  <c r="O51" i="8"/>
  <c r="O52" i="8"/>
  <c r="O53" i="8"/>
  <c r="O54" i="8"/>
  <c r="O55" i="8"/>
  <c r="O56" i="8"/>
  <c r="O57" i="8"/>
  <c r="O58" i="8"/>
  <c r="O59" i="8"/>
  <c r="O60" i="8"/>
  <c r="O61" i="8"/>
  <c r="O62" i="8"/>
  <c r="O63" i="8"/>
  <c r="O64" i="8"/>
  <c r="O65" i="8"/>
  <c r="O66" i="8"/>
  <c r="O67" i="8"/>
  <c r="O68" i="8"/>
  <c r="O69" i="8"/>
  <c r="O70" i="8"/>
  <c r="O71" i="8"/>
  <c r="O72" i="8"/>
  <c r="O73" i="8"/>
  <c r="O74" i="8"/>
  <c r="O75" i="8"/>
  <c r="O76" i="8"/>
  <c r="O77" i="8"/>
  <c r="O78" i="8"/>
  <c r="O79" i="8"/>
  <c r="O80" i="8"/>
  <c r="O81" i="8"/>
  <c r="O82" i="8"/>
  <c r="O83" i="8"/>
  <c r="O84" i="8"/>
  <c r="O85" i="8"/>
  <c r="O86" i="8"/>
  <c r="O87" i="8"/>
  <c r="O88" i="8"/>
  <c r="O89" i="8"/>
  <c r="O90" i="8"/>
  <c r="O91" i="8"/>
  <c r="O92" i="8"/>
  <c r="O93" i="8"/>
  <c r="O94" i="8"/>
  <c r="O95" i="8"/>
  <c r="O96" i="8"/>
  <c r="O97" i="8"/>
  <c r="O98" i="8"/>
  <c r="O99" i="8"/>
  <c r="O100" i="8"/>
  <c r="O101" i="8"/>
  <c r="O102" i="8"/>
  <c r="O103" i="8"/>
  <c r="O104" i="8"/>
  <c r="O105" i="8"/>
  <c r="O106" i="8"/>
  <c r="O107" i="8"/>
  <c r="O108" i="8"/>
  <c r="O109" i="8"/>
  <c r="O110" i="8"/>
  <c r="O111" i="8"/>
  <c r="O112" i="8"/>
  <c r="O113" i="8"/>
  <c r="O114" i="8"/>
  <c r="O115" i="8"/>
  <c r="O116" i="8"/>
  <c r="O117" i="8"/>
  <c r="O118" i="8"/>
  <c r="O119" i="8"/>
  <c r="O120" i="8"/>
  <c r="O121" i="8"/>
  <c r="O122" i="8"/>
  <c r="O123" i="8"/>
  <c r="O124" i="8"/>
  <c r="O125" i="8"/>
  <c r="O126" i="8"/>
  <c r="O127" i="8"/>
  <c r="O128" i="8"/>
  <c r="O129" i="8"/>
  <c r="O130" i="8"/>
  <c r="O131" i="8"/>
  <c r="O132" i="8"/>
  <c r="O133" i="8"/>
  <c r="O134" i="8"/>
  <c r="O135" i="8"/>
  <c r="O136" i="8"/>
  <c r="O137"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54" i="8"/>
  <c r="K55" i="8"/>
  <c r="K56" i="8"/>
  <c r="K57" i="8"/>
  <c r="K58" i="8"/>
  <c r="K59" i="8"/>
  <c r="K60" i="8"/>
  <c r="K61" i="8"/>
  <c r="K62" i="8"/>
  <c r="K63" i="8"/>
  <c r="K64" i="8"/>
  <c r="K65" i="8"/>
  <c r="K66" i="8"/>
  <c r="K67" i="8"/>
  <c r="K68" i="8"/>
  <c r="K69" i="8"/>
  <c r="K70" i="8"/>
  <c r="K71" i="8"/>
  <c r="K72" i="8"/>
  <c r="K73" i="8"/>
  <c r="K74" i="8"/>
  <c r="K75" i="8"/>
  <c r="K76" i="8"/>
  <c r="K77" i="8"/>
  <c r="K78" i="8"/>
  <c r="K79" i="8"/>
  <c r="K80" i="8"/>
  <c r="K81" i="8"/>
  <c r="K82" i="8"/>
  <c r="K83" i="8"/>
  <c r="K84" i="8"/>
  <c r="K85" i="8"/>
  <c r="K86" i="8"/>
  <c r="K87" i="8"/>
  <c r="K88" i="8"/>
  <c r="K89" i="8"/>
  <c r="K90" i="8"/>
  <c r="K91" i="8"/>
  <c r="K92" i="8"/>
  <c r="K93" i="8"/>
  <c r="K94" i="8"/>
  <c r="K95" i="8"/>
  <c r="K96" i="8"/>
  <c r="K97" i="8"/>
  <c r="K98" i="8"/>
  <c r="K99" i="8"/>
  <c r="K100" i="8"/>
  <c r="K101" i="8"/>
  <c r="K102" i="8"/>
  <c r="K103" i="8"/>
  <c r="K104" i="8"/>
  <c r="K105" i="8"/>
  <c r="K106" i="8"/>
  <c r="K107" i="8"/>
  <c r="K108" i="8"/>
  <c r="K109" i="8"/>
  <c r="K110" i="8"/>
  <c r="K111" i="8"/>
  <c r="K112" i="8"/>
  <c r="K113" i="8"/>
  <c r="K114" i="8"/>
  <c r="K115" i="8"/>
  <c r="K116" i="8"/>
  <c r="K117" i="8"/>
  <c r="K118" i="8"/>
  <c r="K119" i="8"/>
  <c r="K120" i="8"/>
  <c r="K121" i="8"/>
  <c r="K122" i="8"/>
  <c r="K123" i="8"/>
  <c r="K124" i="8"/>
  <c r="K125" i="8"/>
  <c r="K126" i="8"/>
  <c r="K127" i="8"/>
  <c r="K128" i="8"/>
  <c r="K129" i="8"/>
  <c r="K130" i="8"/>
  <c r="K131" i="8"/>
  <c r="K132" i="8"/>
  <c r="K133" i="8"/>
  <c r="K134" i="8"/>
  <c r="K135" i="8"/>
  <c r="K136" i="8"/>
  <c r="K137" i="8"/>
  <c r="I6" i="8"/>
  <c r="I7" i="8"/>
  <c r="I8" i="8"/>
  <c r="I9" i="8"/>
  <c r="I10" i="8"/>
  <c r="I11" i="8"/>
  <c r="I12" i="8"/>
  <c r="I13" i="8"/>
  <c r="I14" i="8"/>
  <c r="I15" i="8"/>
  <c r="I16" i="8"/>
  <c r="I17" i="8"/>
  <c r="I18" i="8"/>
  <c r="I19" i="8"/>
  <c r="I20" i="8"/>
  <c r="I21" i="8"/>
  <c r="I22" i="8"/>
  <c r="I23" i="8"/>
  <c r="I24" i="8"/>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87" i="8"/>
  <c r="I88" i="8"/>
  <c r="I89" i="8"/>
  <c r="I90" i="8"/>
  <c r="I91" i="8"/>
  <c r="I92" i="8"/>
  <c r="I93" i="8"/>
  <c r="I94" i="8"/>
  <c r="I95" i="8"/>
  <c r="I96" i="8"/>
  <c r="I97" i="8"/>
  <c r="I98" i="8"/>
  <c r="I99" i="8"/>
  <c r="I100" i="8"/>
  <c r="I101" i="8"/>
  <c r="I102" i="8"/>
  <c r="I103" i="8"/>
  <c r="I104" i="8"/>
  <c r="I105" i="8"/>
  <c r="I106" i="8"/>
  <c r="I107" i="8"/>
  <c r="I108" i="8"/>
  <c r="I109" i="8"/>
  <c r="I110" i="8"/>
  <c r="I111" i="8"/>
  <c r="I112" i="8"/>
  <c r="I113" i="8"/>
  <c r="I114" i="8"/>
  <c r="I115" i="8"/>
  <c r="I116" i="8"/>
  <c r="I117" i="8"/>
  <c r="I118" i="8"/>
  <c r="I119" i="8"/>
  <c r="I120" i="8"/>
  <c r="I121" i="8"/>
  <c r="I122" i="8"/>
  <c r="I123" i="8"/>
  <c r="I124" i="8"/>
  <c r="I125" i="8"/>
  <c r="I126" i="8"/>
  <c r="I127" i="8"/>
  <c r="I128" i="8"/>
  <c r="I129" i="8"/>
  <c r="I130" i="8"/>
  <c r="I131" i="8"/>
  <c r="I132" i="8"/>
  <c r="I133" i="8"/>
  <c r="I134" i="8"/>
  <c r="I135" i="8"/>
  <c r="I136" i="8"/>
  <c r="I137" i="8"/>
  <c r="G4" i="8"/>
  <c r="G5" i="8"/>
  <c r="G6" i="8"/>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G121" i="8"/>
  <c r="G122" i="8"/>
  <c r="G123" i="8"/>
  <c r="G124" i="8"/>
  <c r="G125" i="8"/>
  <c r="G126" i="8"/>
  <c r="G127" i="8"/>
  <c r="G128" i="8"/>
  <c r="G129" i="8"/>
  <c r="G130" i="8"/>
  <c r="G131" i="8"/>
  <c r="G132" i="8"/>
  <c r="G133" i="8"/>
  <c r="G134" i="8"/>
  <c r="G135" i="8"/>
  <c r="G136" i="8"/>
  <c r="G137" i="8"/>
  <c r="I174" i="7" l="1"/>
  <c r="G139" i="8"/>
  <c r="K142" i="8"/>
  <c r="K143" i="8" s="1"/>
  <c r="G177" i="7"/>
  <c r="G178" i="7" s="1"/>
  <c r="G142" i="8"/>
  <c r="G143" i="8" s="1"/>
  <c r="I177" i="7"/>
  <c r="I178" i="7" s="1"/>
  <c r="I142" i="8"/>
  <c r="I143" i="8" s="1"/>
  <c r="O142" i="8"/>
  <c r="O143" i="8" s="1"/>
  <c r="O174" i="7"/>
  <c r="O177" i="7"/>
  <c r="O178" i="7" s="1"/>
  <c r="K174" i="7"/>
  <c r="G174" i="7"/>
  <c r="K139" i="8"/>
  <c r="I139" i="8"/>
  <c r="O139" i="8"/>
</calcChain>
</file>

<file path=xl/sharedStrings.xml><?xml version="1.0" encoding="utf-8"?>
<sst xmlns="http://schemas.openxmlformats.org/spreadsheetml/2006/main" count="1347" uniqueCount="627">
  <si>
    <t>個人の習慣的な摂取量が目標量の基準を満たしていない場合、生活習慣病の発症リスクが高まると推測できる。</t>
    <rPh sb="0" eb="2">
      <t>コジン</t>
    </rPh>
    <rPh sb="3" eb="6">
      <t>シュウカンテキ</t>
    </rPh>
    <rPh sb="7" eb="10">
      <t>セッシュリョウ</t>
    </rPh>
    <rPh sb="11" eb="14">
      <t>モクヒョウリョウ</t>
    </rPh>
    <rPh sb="15" eb="17">
      <t>キジュン</t>
    </rPh>
    <rPh sb="18" eb="19">
      <t>ミ</t>
    </rPh>
    <rPh sb="25" eb="27">
      <t>バアイ</t>
    </rPh>
    <rPh sb="28" eb="30">
      <t>セイカツ</t>
    </rPh>
    <rPh sb="30" eb="32">
      <t>シュウカン</t>
    </rPh>
    <rPh sb="32" eb="33">
      <t>ビョウ</t>
    </rPh>
    <rPh sb="34" eb="36">
      <t>ハッショウ</t>
    </rPh>
    <rPh sb="40" eb="41">
      <t>タカ</t>
    </rPh>
    <rPh sb="44" eb="46">
      <t>スイソク</t>
    </rPh>
    <phoneticPr fontId="1"/>
  </si>
  <si>
    <t>目標量</t>
    <rPh sb="0" eb="3">
      <t>モクヒョウリョウ</t>
    </rPh>
    <phoneticPr fontId="1"/>
  </si>
  <si>
    <t>個人の習慣的な摂取量が耐容上限量を超えた場合、過剰摂取によって生じる潜在的な健康障害のリスクが高いと考えられる。</t>
    <rPh sb="11" eb="13">
      <t>タイヨウ</t>
    </rPh>
    <rPh sb="13" eb="15">
      <t>ジョウゲン</t>
    </rPh>
    <rPh sb="15" eb="16">
      <t>リョウ</t>
    </rPh>
    <rPh sb="17" eb="18">
      <t>コ</t>
    </rPh>
    <rPh sb="20" eb="22">
      <t>バアイ</t>
    </rPh>
    <rPh sb="50" eb="51">
      <t>カンガ</t>
    </rPh>
    <phoneticPr fontId="1"/>
  </si>
  <si>
    <t>過剰摂取による健康障害の回避を目的として設定される指標である。十分な科学的根拠が得られない栄養素については設定しない。</t>
    <rPh sb="20" eb="22">
      <t>セッテイ</t>
    </rPh>
    <rPh sb="25" eb="27">
      <t>シヒョウ</t>
    </rPh>
    <phoneticPr fontId="1"/>
  </si>
  <si>
    <t>耐容上限量</t>
    <rPh sb="0" eb="2">
      <t>タイヨウ</t>
    </rPh>
    <rPh sb="2" eb="5">
      <t>ジョウゲンリョウ</t>
    </rPh>
    <phoneticPr fontId="1"/>
  </si>
  <si>
    <t>個人の習慣的な摂取量が目安量付近かそれ以上であれば、不足する確率は非常に低く、適切な摂取量だと判断できる。目安量を下回る場合には、不足のリスクを推定することはできない。</t>
    <rPh sb="11" eb="13">
      <t>メヤス</t>
    </rPh>
    <rPh sb="13" eb="14">
      <t>リョウ</t>
    </rPh>
    <rPh sb="14" eb="16">
      <t>フキン</t>
    </rPh>
    <rPh sb="19" eb="21">
      <t>イジョウ</t>
    </rPh>
    <rPh sb="33" eb="35">
      <t>ヒジョウ</t>
    </rPh>
    <rPh sb="36" eb="37">
      <t>ヒク</t>
    </rPh>
    <rPh sb="39" eb="41">
      <t>テキセツ</t>
    </rPh>
    <rPh sb="42" eb="45">
      <t>セッシュリョウ</t>
    </rPh>
    <rPh sb="53" eb="56">
      <t>メヤスリョウ</t>
    </rPh>
    <rPh sb="57" eb="59">
      <t>シタマワ</t>
    </rPh>
    <rPh sb="60" eb="62">
      <t>バアイ</t>
    </rPh>
    <rPh sb="65" eb="67">
      <t>フソク</t>
    </rPh>
    <rPh sb="72" eb="74">
      <t>スイテイ</t>
    </rPh>
    <phoneticPr fontId="1"/>
  </si>
  <si>
    <t>摂取不足の回避を目的として設定される指標であり、十分な科学的根拠が得られず、推定平均必要量と推奨量が設定できない場合に設定される指標である。これは、一定の栄養状態を維持するのに十分な量であり、目安量以上を摂取している場合は不足のリスクはほとんどない。</t>
    <rPh sb="18" eb="20">
      <t>シヒョウ</t>
    </rPh>
    <rPh sb="59" eb="61">
      <t>セッテイ</t>
    </rPh>
    <rPh sb="64" eb="66">
      <t>シヒョウ</t>
    </rPh>
    <phoneticPr fontId="1"/>
  </si>
  <si>
    <t>目安量</t>
    <rPh sb="0" eb="3">
      <t>メヤスリョウ</t>
    </rPh>
    <phoneticPr fontId="1"/>
  </si>
  <si>
    <t>個人の習慣的な摂取量が推奨量と等しい場合、個人の不足する確率は2～3%であると推測できる。</t>
    <rPh sb="0" eb="2">
      <t>コジン</t>
    </rPh>
    <rPh sb="3" eb="5">
      <t>シュウカン</t>
    </rPh>
    <rPh sb="5" eb="6">
      <t>テキ</t>
    </rPh>
    <rPh sb="7" eb="10">
      <t>セッシュリョウ</t>
    </rPh>
    <rPh sb="11" eb="14">
      <t>スイショウリョウ</t>
    </rPh>
    <rPh sb="15" eb="16">
      <t>ヒト</t>
    </rPh>
    <rPh sb="18" eb="20">
      <t>バアイ</t>
    </rPh>
    <rPh sb="21" eb="23">
      <t>コジン</t>
    </rPh>
    <rPh sb="24" eb="26">
      <t>フソク</t>
    </rPh>
    <rPh sb="28" eb="30">
      <t>カクリツ</t>
    </rPh>
    <rPh sb="39" eb="41">
      <t>スイソク</t>
    </rPh>
    <phoneticPr fontId="1"/>
  </si>
  <si>
    <t>摂取不足の回避を目的として設定される指標であり、ほとんどの者（97〜
98％）が充足している量である。</t>
    <phoneticPr fontId="1"/>
  </si>
  <si>
    <t>推奨量</t>
    <rPh sb="0" eb="3">
      <t>スイショウリョウ</t>
    </rPh>
    <phoneticPr fontId="1"/>
  </si>
  <si>
    <t>個人の習慣的な摂取量が推定平均必要量と等しい場合、個人の不足する確率は50%であると推測できる。</t>
    <rPh sb="0" eb="2">
      <t>コジン</t>
    </rPh>
    <rPh sb="3" eb="5">
      <t>シュウカン</t>
    </rPh>
    <rPh sb="5" eb="6">
      <t>テキ</t>
    </rPh>
    <rPh sb="7" eb="10">
      <t>セッシュリョウ</t>
    </rPh>
    <rPh sb="11" eb="18">
      <t>スイテイヘイキンヒツヨウリョウ</t>
    </rPh>
    <rPh sb="19" eb="20">
      <t>ヒト</t>
    </rPh>
    <rPh sb="22" eb="24">
      <t>バアイ</t>
    </rPh>
    <rPh sb="25" eb="27">
      <t>コジン</t>
    </rPh>
    <rPh sb="28" eb="30">
      <t>フソク</t>
    </rPh>
    <rPh sb="32" eb="34">
      <t>カクリツ</t>
    </rPh>
    <rPh sb="42" eb="44">
      <t>スイソク</t>
    </rPh>
    <phoneticPr fontId="1"/>
  </si>
  <si>
    <t>摂取不足の回避を目的として設定される指標であり、半数の者が必要量を満たす量である。</t>
    <rPh sb="13" eb="15">
      <t>セッテイ</t>
    </rPh>
    <rPh sb="18" eb="20">
      <t>シヒョウ</t>
    </rPh>
    <phoneticPr fontId="1"/>
  </si>
  <si>
    <t>推定平均必要量</t>
    <rPh sb="0" eb="2">
      <t>スイテイ</t>
    </rPh>
    <rPh sb="2" eb="7">
      <t>ヘイキンヒツヨウリョウ</t>
    </rPh>
    <phoneticPr fontId="1"/>
  </si>
  <si>
    <t>エネルギー摂取の過不足の回避を目的とする指標として、BMIを用いる。</t>
    <rPh sb="30" eb="31">
      <t>モチ</t>
    </rPh>
    <phoneticPr fontId="1"/>
  </si>
  <si>
    <t>エネルギーの指標</t>
    <rPh sb="6" eb="8">
      <t>シヒョウ</t>
    </rPh>
    <phoneticPr fontId="1"/>
  </si>
  <si>
    <r>
      <rPr>
        <vertAlign val="superscript"/>
        <sz val="11"/>
        <rFont val="游ゴシック"/>
        <family val="3"/>
        <charset val="128"/>
        <scheme val="minor"/>
      </rPr>
      <t>17</t>
    </r>
    <r>
      <rPr>
        <sz val="11"/>
        <rFont val="游ゴシック"/>
        <family val="2"/>
        <scheme val="minor"/>
      </rPr>
      <t xml:space="preserve"> （　）内は月経がある場合の重量。</t>
    </r>
    <rPh sb="8" eb="10">
      <t>ゲッケイ</t>
    </rPh>
    <rPh sb="13" eb="15">
      <t>バアイ</t>
    </rPh>
    <rPh sb="16" eb="18">
      <t>ジュウリョウ</t>
    </rPh>
    <phoneticPr fontId="1"/>
  </si>
  <si>
    <r>
      <rPr>
        <vertAlign val="superscript"/>
        <sz val="11"/>
        <rFont val="游ゴシック"/>
        <family val="3"/>
        <charset val="128"/>
        <scheme val="minor"/>
      </rPr>
      <t>16</t>
    </r>
    <r>
      <rPr>
        <sz val="11"/>
        <rFont val="游ゴシック"/>
        <family val="2"/>
        <scheme val="minor"/>
      </rPr>
      <t xml:space="preserve"> 通常の食品以外からの摂取量の耐容上限量は、成人の場合 350mg/ 日とした。通常の食品からの摂取の場合、耐容上限量は設定しない。</t>
    </r>
    <phoneticPr fontId="1"/>
  </si>
  <si>
    <r>
      <rPr>
        <vertAlign val="superscript"/>
        <sz val="11"/>
        <rFont val="游ゴシック"/>
        <family val="3"/>
        <charset val="128"/>
        <scheme val="minor"/>
      </rPr>
      <t>15</t>
    </r>
    <r>
      <rPr>
        <sz val="11"/>
        <rFont val="游ゴシック"/>
        <family val="3"/>
        <charset val="128"/>
        <scheme val="minor"/>
      </rPr>
      <t xml:space="preserve">  高血圧及び慢性腎臓病（CKD）の重症化予防のための食塩相当量の量は、男女とも 6.0 g/ 日 未満とした。</t>
    </r>
    <phoneticPr fontId="1"/>
  </si>
  <si>
    <t>　推定平均必要量は、ビタミン C の欠乏症である壊血病を予防するに足る 最小量からではなく、心臓血管系の疾病予防効果及び抗酸化作用の観点から算定した。</t>
    <phoneticPr fontId="1"/>
  </si>
  <si>
    <r>
      <rPr>
        <vertAlign val="superscript"/>
        <sz val="11"/>
        <rFont val="游ゴシック"/>
        <family val="3"/>
        <charset val="128"/>
        <scheme val="minor"/>
      </rPr>
      <t>14</t>
    </r>
    <r>
      <rPr>
        <sz val="11"/>
        <rFont val="游ゴシック"/>
        <family val="3"/>
        <charset val="128"/>
        <scheme val="minor"/>
      </rPr>
      <t xml:space="preserve"> L</t>
    </r>
    <r>
      <rPr>
        <sz val="11"/>
        <rFont val="Consolas"/>
        <family val="3"/>
      </rPr>
      <t>─</t>
    </r>
    <r>
      <rPr>
        <sz val="11"/>
        <rFont val="游ゴシック"/>
        <family val="3"/>
        <charset val="128"/>
        <scheme val="minor"/>
      </rPr>
      <t xml:space="preserve">アスコルビン酸（分子量 =176.12）の重量で示した。 </t>
    </r>
    <phoneticPr fontId="1"/>
  </si>
  <si>
    <t>　妊娠を計画している女性は、胎児の神経管閉鎖障害のリスク低減のために、通常の食品以外の食品に含まれる葉酸（狭義の葉酸）を 400 µg/日摂取することが望まれる。</t>
    <phoneticPr fontId="1"/>
  </si>
  <si>
    <t xml:space="preserve">    耐容上限量は、通常の食品以外の食品に含まれる葉酸（狭義の葉酸）に適用する。</t>
    <rPh sb="4" eb="9">
      <t>タイヨウジョウゲンリョウ</t>
    </rPh>
    <phoneticPr fontId="1"/>
  </si>
  <si>
    <r>
      <rPr>
        <vertAlign val="superscript"/>
        <sz val="11"/>
        <rFont val="游ゴシック"/>
        <family val="3"/>
        <charset val="128"/>
        <scheme val="minor"/>
      </rPr>
      <t>13</t>
    </r>
    <r>
      <rPr>
        <sz val="11"/>
        <rFont val="游ゴシック"/>
        <family val="3"/>
        <charset val="128"/>
        <scheme val="minor"/>
      </rPr>
      <t xml:space="preserve"> プテロイルモノグルタミン酸（分子量 =441.40）の重量として示した。 </t>
    </r>
    <phoneticPr fontId="1"/>
  </si>
  <si>
    <r>
      <rPr>
        <vertAlign val="superscript"/>
        <sz val="11"/>
        <rFont val="游ゴシック"/>
        <family val="3"/>
        <charset val="128"/>
        <scheme val="minor"/>
      </rPr>
      <t>12</t>
    </r>
    <r>
      <rPr>
        <sz val="11"/>
        <rFont val="游ゴシック"/>
        <family val="3"/>
        <charset val="128"/>
        <scheme val="minor"/>
      </rPr>
      <t xml:space="preserve"> シアノコバラミン（分子量 =1,355.37）の重量として示した。 </t>
    </r>
    <phoneticPr fontId="1"/>
  </si>
  <si>
    <r>
      <rPr>
        <vertAlign val="superscript"/>
        <sz val="11"/>
        <rFont val="游ゴシック"/>
        <family val="3"/>
        <charset val="128"/>
        <scheme val="minor"/>
      </rPr>
      <t>11</t>
    </r>
    <r>
      <rPr>
        <sz val="11"/>
        <rFont val="游ゴシック"/>
        <family val="3"/>
        <charset val="128"/>
        <scheme val="minor"/>
      </rPr>
      <t xml:space="preserve"> ピリドキシン（分子量 =169.2）の重量として示した。各基準値は、たんぱく質の推奨量を用いて算定した。 </t>
    </r>
    <rPh sb="31" eb="32">
      <t>カク</t>
    </rPh>
    <rPh sb="32" eb="35">
      <t>キジュンチ</t>
    </rPh>
    <phoneticPr fontId="1"/>
  </si>
  <si>
    <t xml:space="preserve">   耐容上限量は、ニコチンアミドの重量（mg/ 日）、（　）内はニコチン酸の重量（mg/ 日）。</t>
    <phoneticPr fontId="1"/>
  </si>
  <si>
    <r>
      <rPr>
        <vertAlign val="superscript"/>
        <sz val="11"/>
        <rFont val="游ゴシック"/>
        <family val="3"/>
        <charset val="128"/>
        <scheme val="minor"/>
      </rPr>
      <t>10</t>
    </r>
    <r>
      <rPr>
        <sz val="11"/>
        <rFont val="游ゴシック"/>
        <family val="2"/>
        <scheme val="minor"/>
      </rPr>
      <t xml:space="preserve"> ナイアシン当量（NE）＝ナイアシン＋1/60 トリプトファンで示した。各基準値は、身体活動レベルⅡの推定エネルギー必要量を用いて算定した。</t>
    </r>
    <rPh sb="38" eb="39">
      <t>カク</t>
    </rPh>
    <rPh sb="39" eb="42">
      <t>キジュンチ</t>
    </rPh>
    <phoneticPr fontId="1"/>
  </si>
  <si>
    <r>
      <t xml:space="preserve">   推定平均必要量は、ビタミン B</t>
    </r>
    <r>
      <rPr>
        <vertAlign val="subscript"/>
        <sz val="11"/>
        <rFont val="游ゴシック"/>
        <family val="3"/>
        <charset val="128"/>
        <scheme val="minor"/>
      </rPr>
      <t>2</t>
    </r>
    <r>
      <rPr>
        <sz val="11"/>
        <rFont val="游ゴシック"/>
        <family val="2"/>
        <scheme val="minor"/>
      </rPr>
      <t>の欠乏症である口唇炎、口角炎、舌炎などの皮膚炎を予防するに足る最小量からではなく、尿中にビタミン B</t>
    </r>
    <r>
      <rPr>
        <vertAlign val="subscript"/>
        <sz val="11"/>
        <rFont val="游ゴシック"/>
        <family val="3"/>
        <charset val="128"/>
        <scheme val="minor"/>
      </rPr>
      <t>2</t>
    </r>
    <r>
      <rPr>
        <sz val="11"/>
        <rFont val="游ゴシック"/>
        <family val="2"/>
        <scheme val="minor"/>
      </rPr>
      <t>の排泄量が増大し始める摂取量（体内飽和量）から算定した。</t>
    </r>
    <phoneticPr fontId="1"/>
  </si>
  <si>
    <r>
      <rPr>
        <vertAlign val="superscript"/>
        <sz val="11"/>
        <rFont val="游ゴシック"/>
        <family val="3"/>
        <charset val="128"/>
        <scheme val="minor"/>
      </rPr>
      <t>9</t>
    </r>
    <r>
      <rPr>
        <sz val="11"/>
        <rFont val="游ゴシック"/>
        <family val="3"/>
        <charset val="128"/>
        <scheme val="minor"/>
      </rPr>
      <t xml:space="preserve"> </t>
    </r>
    <r>
      <rPr>
        <sz val="11"/>
        <rFont val="游ゴシック"/>
        <family val="2"/>
        <scheme val="minor"/>
      </rPr>
      <t>各基準値は身体活動レベルⅡの推定エネルギー必要量を用いて算定した。</t>
    </r>
    <rPh sb="2" eb="3">
      <t>カク</t>
    </rPh>
    <rPh sb="3" eb="6">
      <t>キジュンチ</t>
    </rPh>
    <phoneticPr fontId="1"/>
  </si>
  <si>
    <r>
      <t xml:space="preserve">   推定平均必要量は、ビタミン B</t>
    </r>
    <r>
      <rPr>
        <vertAlign val="subscript"/>
        <sz val="11"/>
        <rFont val="游ゴシック"/>
        <family val="3"/>
        <charset val="128"/>
        <scheme val="minor"/>
      </rPr>
      <t>1</t>
    </r>
    <r>
      <rPr>
        <sz val="11"/>
        <rFont val="游ゴシック"/>
        <family val="2"/>
        <scheme val="minor"/>
      </rPr>
      <t>の欠乏症である脚気を予防するに足る最小必要量からではなく、尿中にビタミン B</t>
    </r>
    <r>
      <rPr>
        <vertAlign val="subscript"/>
        <sz val="11"/>
        <rFont val="游ゴシック"/>
        <family val="3"/>
        <charset val="128"/>
        <scheme val="minor"/>
      </rPr>
      <t>1</t>
    </r>
    <r>
      <rPr>
        <sz val="11"/>
        <rFont val="游ゴシック"/>
        <family val="2"/>
        <scheme val="minor"/>
      </rPr>
      <t xml:space="preserve"> の排泄量が増大し始める摂取量（体内飽 和量）から算定した。</t>
    </r>
    <phoneticPr fontId="1"/>
  </si>
  <si>
    <r>
      <rPr>
        <vertAlign val="superscript"/>
        <sz val="11"/>
        <rFont val="游ゴシック"/>
        <family val="3"/>
        <charset val="128"/>
        <scheme val="minor"/>
      </rPr>
      <t>8</t>
    </r>
    <r>
      <rPr>
        <sz val="11"/>
        <rFont val="游ゴシック"/>
        <family val="3"/>
        <charset val="128"/>
        <scheme val="minor"/>
      </rPr>
      <t xml:space="preserve"> </t>
    </r>
    <r>
      <rPr>
        <sz val="11"/>
        <rFont val="游ゴシック"/>
        <family val="2"/>
        <scheme val="minor"/>
      </rPr>
      <t>チアミン塩化物塩酸塩（分子量 =337.3）の重量として示した。各基準値は身体活動レベルⅡの推定エネルギー必要量を用いて算定した。</t>
    </r>
    <rPh sb="34" eb="35">
      <t>カク</t>
    </rPh>
    <rPh sb="35" eb="38">
      <t>キジュンチ</t>
    </rPh>
    <phoneticPr fontId="1"/>
  </si>
  <si>
    <r>
      <rPr>
        <vertAlign val="superscript"/>
        <sz val="11"/>
        <rFont val="游ゴシック"/>
        <family val="3"/>
        <charset val="128"/>
        <scheme val="minor"/>
      </rPr>
      <t>7</t>
    </r>
    <r>
      <rPr>
        <sz val="11"/>
        <rFont val="游ゴシック"/>
        <family val="2"/>
        <scheme val="minor"/>
      </rPr>
      <t xml:space="preserve"> α</t>
    </r>
    <r>
      <rPr>
        <sz val="11"/>
        <rFont val="Consolas"/>
        <family val="2"/>
      </rPr>
      <t>─</t>
    </r>
    <r>
      <rPr>
        <sz val="11"/>
        <rFont val="游ゴシック"/>
        <family val="2"/>
        <scheme val="minor"/>
      </rPr>
      <t>トコフェロールについて算定した。α</t>
    </r>
    <r>
      <rPr>
        <sz val="11"/>
        <rFont val="Consolas"/>
        <family val="2"/>
      </rPr>
      <t>─</t>
    </r>
    <r>
      <rPr>
        <sz val="11"/>
        <rFont val="游ゴシック"/>
        <family val="2"/>
        <scheme val="minor"/>
      </rPr>
      <t>トコフェロール以外のビタミン E は含んでいない。</t>
    </r>
    <phoneticPr fontId="1"/>
  </si>
  <si>
    <r>
      <rPr>
        <vertAlign val="superscript"/>
        <sz val="11"/>
        <rFont val="游ゴシック"/>
        <family val="3"/>
        <charset val="128"/>
        <scheme val="minor"/>
      </rPr>
      <t>6</t>
    </r>
    <r>
      <rPr>
        <sz val="11"/>
        <rFont val="游ゴシック"/>
        <family val="2"/>
        <scheme val="minor"/>
      </rPr>
      <t xml:space="preserve"> 日照により皮膚でビタミン D が産生されることを踏まえ、フレイル予防を図る者はもとより、全年齢区分を通じて、日常生活において 可能な範囲内での適度な日光浴を心掛けるとともに、ビタミン D の摂取については、日照時間を考慮に入れることが重要である。</t>
    </r>
    <phoneticPr fontId="1"/>
  </si>
  <si>
    <t xml:space="preserve">  推定平均必要量、推奨量はプロビタミン A カロテノイドを含む。耐容上限量は、プロビタミン A カロテノイドを含まない。</t>
    <phoneticPr fontId="1"/>
  </si>
  <si>
    <r>
      <rPr>
        <vertAlign val="superscript"/>
        <sz val="11"/>
        <rFont val="游ゴシック"/>
        <family val="3"/>
        <charset val="128"/>
        <scheme val="minor"/>
      </rPr>
      <t xml:space="preserve">5 </t>
    </r>
    <r>
      <rPr>
        <sz val="11"/>
        <rFont val="游ゴシック"/>
        <family val="2"/>
        <scheme val="minor"/>
      </rPr>
      <t>レチノール活性当量（μgRAE）＝レチノール（μg）＋β</t>
    </r>
    <r>
      <rPr>
        <sz val="11"/>
        <rFont val="Consolas"/>
        <family val="2"/>
      </rPr>
      <t>─</t>
    </r>
    <r>
      <rPr>
        <sz val="11"/>
        <rFont val="游ゴシック"/>
        <family val="2"/>
        <scheme val="minor"/>
      </rPr>
      <t>カロテン（μg）×1/12＋α</t>
    </r>
    <r>
      <rPr>
        <sz val="11"/>
        <rFont val="Consolas"/>
        <family val="2"/>
      </rPr>
      <t>─</t>
    </r>
    <r>
      <rPr>
        <sz val="11"/>
        <rFont val="游ゴシック"/>
        <family val="2"/>
        <scheme val="minor"/>
      </rPr>
      <t>カロテン（μg）×1/24 ＋β</t>
    </r>
    <r>
      <rPr>
        <sz val="11"/>
        <rFont val="Consolas"/>
        <family val="2"/>
      </rPr>
      <t>─</t>
    </r>
    <r>
      <rPr>
        <sz val="11"/>
        <rFont val="游ゴシック"/>
        <family val="2"/>
        <scheme val="minor"/>
      </rPr>
      <t>クリプトキサンチン（μg）×1/24＋その他のプロビタミン A カロテノイド（μg）×1/24</t>
    </r>
    <phoneticPr fontId="1"/>
  </si>
  <si>
    <t xml:space="preserve">  ただし、脂質に偏った食事をしている者では、留意する必要がある。トランス脂肪酸は人体にとって不可欠な栄養素ではなく、健康の保持・増進を図る上で積極的な摂取は勧められないことから、その摂取量は 1％ エネルギー未満に留めることが望ましく、1％ エネルギー未満でもできるだけ低く留めることが望ましい。</t>
    <phoneticPr fontId="1"/>
  </si>
  <si>
    <t xml:space="preserve">  また、脂質異常症の重症化予防の目的からは、200 mg/ 日未満に留めることが望ましい。</t>
    <phoneticPr fontId="1"/>
  </si>
  <si>
    <t>-</t>
    <phoneticPr fontId="1"/>
  </si>
  <si>
    <t>μg/日</t>
    <rPh sb="3" eb="4">
      <t>ニチ</t>
    </rPh>
    <phoneticPr fontId="1"/>
  </si>
  <si>
    <t>モリブデン</t>
    <phoneticPr fontId="1"/>
  </si>
  <si>
    <t>クロム</t>
    <phoneticPr fontId="1"/>
  </si>
  <si>
    <t>セレン</t>
    <phoneticPr fontId="1"/>
  </si>
  <si>
    <t>ヨウ素</t>
    <rPh sb="2" eb="3">
      <t>ソ</t>
    </rPh>
    <phoneticPr fontId="1"/>
  </si>
  <si>
    <t>mg/日</t>
    <rPh sb="3" eb="4">
      <t>ニチ</t>
    </rPh>
    <phoneticPr fontId="1"/>
  </si>
  <si>
    <t>マンガン</t>
    <phoneticPr fontId="1"/>
  </si>
  <si>
    <t>銅</t>
    <rPh sb="0" eb="1">
      <t>ドウ</t>
    </rPh>
    <phoneticPr fontId="1"/>
  </si>
  <si>
    <t>亜鉛</t>
    <rPh sb="0" eb="2">
      <t>アエン</t>
    </rPh>
    <phoneticPr fontId="1"/>
  </si>
  <si>
    <t>5.5 (9.0)</t>
    <phoneticPr fontId="1"/>
  </si>
  <si>
    <t>微量</t>
    <rPh sb="0" eb="2">
      <t>ビリョウ</t>
    </rPh>
    <phoneticPr fontId="1"/>
  </si>
  <si>
    <t>リン</t>
    <phoneticPr fontId="1"/>
  </si>
  <si>
    <t>カルシウム</t>
    <phoneticPr fontId="1"/>
  </si>
  <si>
    <t>2,600以上</t>
    <rPh sb="5" eb="7">
      <t>イジョウ</t>
    </rPh>
    <phoneticPr fontId="1"/>
  </si>
  <si>
    <t>3,000以上</t>
    <rPh sb="5" eb="7">
      <t>イジョウ</t>
    </rPh>
    <phoneticPr fontId="1"/>
  </si>
  <si>
    <t>カリウム</t>
    <phoneticPr fontId="1"/>
  </si>
  <si>
    <t>目標量以上に摂取している者の割合を減らす。</t>
    <phoneticPr fontId="1"/>
  </si>
  <si>
    <t>目標量以上に摂取している者の割合を減らす。</t>
    <rPh sb="0" eb="3">
      <t>モクヒョウリョウ</t>
    </rPh>
    <rPh sb="3" eb="5">
      <t>イジョウ</t>
    </rPh>
    <rPh sb="6" eb="8">
      <t>セッシュ</t>
    </rPh>
    <rPh sb="12" eb="13">
      <t>モノ</t>
    </rPh>
    <rPh sb="14" eb="16">
      <t>ワリアイ</t>
    </rPh>
    <rPh sb="17" eb="18">
      <t>ヘ</t>
    </rPh>
    <phoneticPr fontId="1"/>
  </si>
  <si>
    <t>6.5未満</t>
    <rPh sb="3" eb="5">
      <t>ミマン</t>
    </rPh>
    <phoneticPr fontId="1"/>
  </si>
  <si>
    <t>7.5未満</t>
    <rPh sb="3" eb="5">
      <t>ミマン</t>
    </rPh>
    <phoneticPr fontId="1"/>
  </si>
  <si>
    <t>g/日</t>
    <rPh sb="2" eb="3">
      <t>ニチ</t>
    </rPh>
    <phoneticPr fontId="1"/>
  </si>
  <si>
    <t>食塩相当量</t>
    <rPh sb="0" eb="5">
      <t>ショクエンソウトウリョウ</t>
    </rPh>
    <phoneticPr fontId="1"/>
  </si>
  <si>
    <t>多量</t>
    <rPh sb="0" eb="2">
      <t>タリョウ</t>
    </rPh>
    <phoneticPr fontId="1"/>
  </si>
  <si>
    <t>ミネラル</t>
    <phoneticPr fontId="1"/>
  </si>
  <si>
    <t>ビオチン</t>
    <phoneticPr fontId="1"/>
  </si>
  <si>
    <t>パントテン酸</t>
    <rPh sb="5" eb="6">
      <t>サン</t>
    </rPh>
    <phoneticPr fontId="1"/>
  </si>
  <si>
    <t>250 (65)</t>
    <phoneticPr fontId="1"/>
  </si>
  <si>
    <t>350 (85)</t>
    <phoneticPr fontId="1"/>
  </si>
  <si>
    <t>mgNE/日</t>
    <rPh sb="5" eb="6">
      <t>ニチ</t>
    </rPh>
    <phoneticPr fontId="1"/>
  </si>
  <si>
    <t>水溶性</t>
    <rPh sb="0" eb="3">
      <t>スイヨウセイ</t>
    </rPh>
    <phoneticPr fontId="1"/>
  </si>
  <si>
    <t>ビタミンK</t>
    <phoneticPr fontId="1"/>
  </si>
  <si>
    <t>摂取量の中央値が目安量付近であり、適切な摂取量であると考えられる。耐容上限量を超える者はいなかった。</t>
    <rPh sb="4" eb="7">
      <t>チュウオウチ</t>
    </rPh>
    <rPh sb="8" eb="11">
      <t>メヤスリョウ</t>
    </rPh>
    <rPh sb="11" eb="13">
      <t>フキン</t>
    </rPh>
    <rPh sb="17" eb="19">
      <t>テキセツ</t>
    </rPh>
    <rPh sb="20" eb="23">
      <t>セッシュリョウ</t>
    </rPh>
    <rPh sb="27" eb="28">
      <t>カンガ</t>
    </rPh>
    <rPh sb="33" eb="35">
      <t>タイヨウ</t>
    </rPh>
    <rPh sb="35" eb="38">
      <t>ジョウゲンリョウ</t>
    </rPh>
    <rPh sb="39" eb="40">
      <t>コ</t>
    </rPh>
    <rPh sb="42" eb="43">
      <t>モノ</t>
    </rPh>
    <phoneticPr fontId="1"/>
  </si>
  <si>
    <t>耐容上限量に注意しながら、推定平均必要量を下回る者の割合をできる限り減らす。</t>
    <phoneticPr fontId="1"/>
  </si>
  <si>
    <t>耐容上限量に注意しながら、推定平均必要量を下回る者の割合をできる限り減らす。</t>
    <rPh sb="0" eb="2">
      <t>タイヨウ</t>
    </rPh>
    <rPh sb="2" eb="5">
      <t>ジョウゲンリョウ</t>
    </rPh>
    <rPh sb="6" eb="8">
      <t>チュウイ</t>
    </rPh>
    <rPh sb="13" eb="20">
      <t>スイテイヘイキンヒツヨウリョウ</t>
    </rPh>
    <rPh sb="21" eb="23">
      <t>シタマワ</t>
    </rPh>
    <rPh sb="24" eb="25">
      <t>モノ</t>
    </rPh>
    <rPh sb="26" eb="28">
      <t>ワリアイ</t>
    </rPh>
    <rPh sb="32" eb="33">
      <t>カギ</t>
    </rPh>
    <rPh sb="34" eb="35">
      <t>ヘ</t>
    </rPh>
    <phoneticPr fontId="1"/>
  </si>
  <si>
    <t>μgRAE/日</t>
    <rPh sb="6" eb="7">
      <t>ニチ</t>
    </rPh>
    <phoneticPr fontId="1"/>
  </si>
  <si>
    <t>脂溶性</t>
    <rPh sb="0" eb="3">
      <t>シヨウセイ</t>
    </rPh>
    <phoneticPr fontId="1"/>
  </si>
  <si>
    <t>ビタミン</t>
    <phoneticPr fontId="1"/>
  </si>
  <si>
    <t>18以上</t>
    <rPh sb="2" eb="4">
      <t>イジョウ</t>
    </rPh>
    <phoneticPr fontId="1"/>
  </si>
  <si>
    <t>21以上</t>
    <rPh sb="2" eb="4">
      <t>イジョウ</t>
    </rPh>
    <phoneticPr fontId="1"/>
  </si>
  <si>
    <t>食物繊維</t>
    <rPh sb="0" eb="4">
      <t>ショクモツセンイ</t>
    </rPh>
    <phoneticPr fontId="1"/>
  </si>
  <si>
    <t>50～65</t>
    <phoneticPr fontId="1"/>
  </si>
  <si>
    <t xml:space="preserve">50～65 </t>
    <phoneticPr fontId="1"/>
  </si>
  <si>
    <t>%エネルギー</t>
    <phoneticPr fontId="1"/>
  </si>
  <si>
    <t>炭水化物</t>
    <rPh sb="0" eb="4">
      <t>タンスイカブツ</t>
    </rPh>
    <phoneticPr fontId="1"/>
  </si>
  <si>
    <t>n-3 系脂肪酸</t>
    <rPh sb="4" eb="5">
      <t>ケイ</t>
    </rPh>
    <rPh sb="5" eb="8">
      <t>シボウサン</t>
    </rPh>
    <phoneticPr fontId="1"/>
  </si>
  <si>
    <t>n-6 系脂肪酸</t>
    <rPh sb="4" eb="8">
      <t>ケイシボウサン</t>
    </rPh>
    <phoneticPr fontId="1"/>
  </si>
  <si>
    <t>7以下</t>
    <rPh sb="1" eb="3">
      <t>イカ</t>
    </rPh>
    <phoneticPr fontId="1"/>
  </si>
  <si>
    <t>20～30</t>
    <phoneticPr fontId="1"/>
  </si>
  <si>
    <t>脂質</t>
    <rPh sb="0" eb="2">
      <t>シシツ</t>
    </rPh>
    <phoneticPr fontId="1"/>
  </si>
  <si>
    <t>下限を下回る者の割合を減らし、目標とする範囲に含まれる者の割合を増やす。その際、上限を超える者が増えないように注意する。</t>
    <rPh sb="38" eb="39">
      <t>サイ</t>
    </rPh>
    <rPh sb="40" eb="42">
      <t>ジョウゲン</t>
    </rPh>
    <rPh sb="43" eb="44">
      <t>コ</t>
    </rPh>
    <rPh sb="46" eb="47">
      <t>モノ</t>
    </rPh>
    <rPh sb="48" eb="49">
      <t>フ</t>
    </rPh>
    <rPh sb="55" eb="57">
      <t>チュウイ</t>
    </rPh>
    <phoneticPr fontId="1"/>
  </si>
  <si>
    <t>下限を下回る者の割合を減らし、目標とする範囲に含まれる者の割合を増やす。</t>
    <rPh sb="0" eb="2">
      <t>カゲン</t>
    </rPh>
    <rPh sb="3" eb="5">
      <t>シタマワ</t>
    </rPh>
    <rPh sb="6" eb="7">
      <t>モノ</t>
    </rPh>
    <rPh sb="8" eb="10">
      <t>ワリアイ</t>
    </rPh>
    <rPh sb="11" eb="12">
      <t>ヘ</t>
    </rPh>
    <rPh sb="15" eb="17">
      <t>モクヒョウ</t>
    </rPh>
    <rPh sb="20" eb="22">
      <t>ハンイ</t>
    </rPh>
    <rPh sb="23" eb="24">
      <t>フク</t>
    </rPh>
    <rPh sb="27" eb="28">
      <t>モノ</t>
    </rPh>
    <rPh sb="29" eb="31">
      <t>ワリアイ</t>
    </rPh>
    <rPh sb="32" eb="33">
      <t>フ</t>
    </rPh>
    <phoneticPr fontId="1"/>
  </si>
  <si>
    <t>改善の方向性（例）</t>
    <rPh sb="0" eb="2">
      <t>カイゼン</t>
    </rPh>
    <rPh sb="3" eb="5">
      <t>ホウコウ</t>
    </rPh>
    <rPh sb="5" eb="6">
      <t>セイ</t>
    </rPh>
    <rPh sb="7" eb="8">
      <t>レイ</t>
    </rPh>
    <phoneticPr fontId="1"/>
  </si>
  <si>
    <t>改善の方向性（例）</t>
    <rPh sb="0" eb="2">
      <t>カイゼン</t>
    </rPh>
    <rPh sb="3" eb="6">
      <t>ホウコウセイ</t>
    </rPh>
    <rPh sb="7" eb="8">
      <t>レイ</t>
    </rPh>
    <phoneticPr fontId="1"/>
  </si>
  <si>
    <t>評価（例）</t>
    <rPh sb="0" eb="2">
      <t>ヒョウカ</t>
    </rPh>
    <rPh sb="3" eb="4">
      <t>レイ</t>
    </rPh>
    <phoneticPr fontId="1"/>
  </si>
  <si>
    <t>摂取量
中央値</t>
    <rPh sb="0" eb="3">
      <t>セッシュリョウ</t>
    </rPh>
    <rPh sb="4" eb="7">
      <t>チュウオウチ</t>
    </rPh>
    <phoneticPr fontId="1"/>
  </si>
  <si>
    <t>耐容
上限量</t>
    <rPh sb="0" eb="2">
      <t>タイヨウ</t>
    </rPh>
    <rPh sb="3" eb="5">
      <t>ジョウゲン</t>
    </rPh>
    <rPh sb="5" eb="6">
      <t>リョウ</t>
    </rPh>
    <phoneticPr fontId="1"/>
  </si>
  <si>
    <t>推定平均必要量</t>
    <rPh sb="0" eb="7">
      <t>スイテイヘイキンヒツヨウリョウ</t>
    </rPh>
    <phoneticPr fontId="1"/>
  </si>
  <si>
    <t>女性</t>
    <rPh sb="0" eb="2">
      <t>ジョセイ</t>
    </rPh>
    <phoneticPr fontId="1"/>
  </si>
  <si>
    <t>男性</t>
    <rPh sb="0" eb="2">
      <t>ダンセイ</t>
    </rPh>
    <phoneticPr fontId="1"/>
  </si>
  <si>
    <t>単位</t>
    <rPh sb="0" eb="2">
      <t>タンイ</t>
    </rPh>
    <phoneticPr fontId="1"/>
  </si>
  <si>
    <t>栄養素</t>
    <rPh sb="0" eb="3">
      <t>エイヨウソ</t>
    </rPh>
    <phoneticPr fontId="1"/>
  </si>
  <si>
    <t>対象の年代：</t>
    <rPh sb="0" eb="2">
      <t>タイショウ</t>
    </rPh>
    <rPh sb="3" eb="5">
      <t>ネンダイ</t>
    </rPh>
    <phoneticPr fontId="1"/>
  </si>
  <si>
    <t>3. 栄養素摂取量の評価</t>
    <rPh sb="3" eb="6">
      <t>エイヨウソ</t>
    </rPh>
    <rPh sb="6" eb="9">
      <t>セッシュリョウ</t>
    </rPh>
    <rPh sb="10" eb="12">
      <t>ヒョウカ</t>
    </rPh>
    <phoneticPr fontId="1"/>
  </si>
  <si>
    <t>評価（例）：</t>
    <rPh sb="0" eb="2">
      <t>ヒョウカ</t>
    </rPh>
    <rPh sb="3" eb="4">
      <t>レイ</t>
    </rPh>
    <phoneticPr fontId="1"/>
  </si>
  <si>
    <t>評価指標：</t>
    <rPh sb="0" eb="4">
      <t>ヒョウカシヒョウ</t>
    </rPh>
    <phoneticPr fontId="1"/>
  </si>
  <si>
    <t>2. エネルギー摂取量の評価</t>
    <rPh sb="8" eb="11">
      <t>セッシュリョウ</t>
    </rPh>
    <rPh sb="12" eb="14">
      <t>ヒョウカ</t>
    </rPh>
    <phoneticPr fontId="1"/>
  </si>
  <si>
    <t>年齢 (歳)</t>
    <rPh sb="0" eb="2">
      <t>ネンレイ</t>
    </rPh>
    <rPh sb="4" eb="5">
      <t>サイ</t>
    </rPh>
    <phoneticPr fontId="1"/>
  </si>
  <si>
    <t>標準偏差</t>
    <rPh sb="0" eb="4">
      <t>ヒョウジュンヘンサ</t>
    </rPh>
    <phoneticPr fontId="1"/>
  </si>
  <si>
    <t>平均値</t>
    <rPh sb="0" eb="3">
      <t>ヘイキンチ</t>
    </rPh>
    <phoneticPr fontId="1"/>
  </si>
  <si>
    <t>1. 対象集団の特性</t>
    <rPh sb="3" eb="7">
      <t>タイショウシュウダン</t>
    </rPh>
    <rPh sb="8" eb="10">
      <t>トクセイ</t>
    </rPh>
    <phoneticPr fontId="1"/>
  </si>
  <si>
    <t>割合</t>
    <rPh sb="0" eb="2">
      <t>ワリアイ</t>
    </rPh>
    <phoneticPr fontId="1"/>
  </si>
  <si>
    <t>人数</t>
    <rPh sb="0" eb="2">
      <t>ニンズウ</t>
    </rPh>
    <phoneticPr fontId="1"/>
  </si>
  <si>
    <t>&gt;20</t>
    <phoneticPr fontId="1"/>
  </si>
  <si>
    <t>範囲</t>
    <rPh sb="0" eb="2">
      <t>ハンイ</t>
    </rPh>
    <phoneticPr fontId="1"/>
  </si>
  <si>
    <t>中央値</t>
    <rPh sb="0" eb="3">
      <t>チュウオウチ</t>
    </rPh>
    <phoneticPr fontId="1"/>
  </si>
  <si>
    <t>mg/日</t>
  </si>
  <si>
    <t>μg/日</t>
  </si>
  <si>
    <t>g/日</t>
  </si>
  <si>
    <t>kcal/日</t>
    <rPh sb="5" eb="6">
      <t>ヒ</t>
    </rPh>
    <phoneticPr fontId="17"/>
  </si>
  <si>
    <t>パントテン酸</t>
  </si>
  <si>
    <t>葉酸</t>
  </si>
  <si>
    <t>ナイアシン</t>
  </si>
  <si>
    <t>銅</t>
  </si>
  <si>
    <t>亜鉛</t>
  </si>
  <si>
    <t>鉄</t>
  </si>
  <si>
    <t>リン</t>
  </si>
  <si>
    <t>マグネシウム</t>
  </si>
  <si>
    <t>カルシウム</t>
  </si>
  <si>
    <t>カリウム</t>
  </si>
  <si>
    <t>ナトリウム</t>
  </si>
  <si>
    <t>炭水化物E%</t>
    <rPh sb="0" eb="4">
      <t>タンスイカブツ</t>
    </rPh>
    <phoneticPr fontId="1"/>
  </si>
  <si>
    <t>炭水化物</t>
  </si>
  <si>
    <t>脂質E%</t>
    <rPh sb="0" eb="2">
      <t>シシツ</t>
    </rPh>
    <phoneticPr fontId="1"/>
  </si>
  <si>
    <t>たんぱく質E%</t>
    <rPh sb="3" eb="4">
      <t>シツ</t>
    </rPh>
    <phoneticPr fontId="1"/>
  </si>
  <si>
    <t>たんぱく質</t>
  </si>
  <si>
    <t>エネルギー</t>
  </si>
  <si>
    <t>&gt;6.5</t>
    <phoneticPr fontId="1"/>
  </si>
  <si>
    <t>ID</t>
  </si>
  <si>
    <t>性</t>
    <rPh sb="0" eb="1">
      <t>セイ</t>
    </rPh>
    <phoneticPr fontId="1"/>
  </si>
  <si>
    <t>年齢</t>
    <rPh sb="0" eb="2">
      <t>ネンレイ</t>
    </rPh>
    <phoneticPr fontId="1"/>
  </si>
  <si>
    <t>BMI</t>
  </si>
  <si>
    <t>脂質</t>
  </si>
  <si>
    <t>飽和脂肪酸</t>
  </si>
  <si>
    <t>n-6系脂肪酸</t>
  </si>
  <si>
    <t>n-3系脂肪酸</t>
  </si>
  <si>
    <t>食物繊維総量</t>
  </si>
  <si>
    <t>レチノール活性当量</t>
  </si>
  <si>
    <t>ビタミンD</t>
  </si>
  <si>
    <t>α-トコフェロール</t>
  </si>
  <si>
    <t>ビタミンK</t>
  </si>
  <si>
    <t>ビタミンB1</t>
  </si>
  <si>
    <t>ビタミンB2</t>
  </si>
  <si>
    <t>ビタミンB6</t>
  </si>
  <si>
    <t>ビタミンB12</t>
  </si>
  <si>
    <t>ビタミンC</t>
  </si>
  <si>
    <t>食塩相当量</t>
  </si>
  <si>
    <t>KPC00001</t>
  </si>
  <si>
    <t>F</t>
  </si>
  <si>
    <t>KPC00003</t>
  </si>
  <si>
    <t>KPC00004</t>
  </si>
  <si>
    <t>KPC00006</t>
  </si>
  <si>
    <t>KPC00007</t>
  </si>
  <si>
    <t>KPC00008</t>
  </si>
  <si>
    <t>KPC00009</t>
  </si>
  <si>
    <t>KPC00010</t>
  </si>
  <si>
    <t>KPC00012</t>
  </si>
  <si>
    <t>KPC00013</t>
  </si>
  <si>
    <t>KPC00014</t>
  </si>
  <si>
    <t>KPC00015</t>
  </si>
  <si>
    <t>KPC00016</t>
  </si>
  <si>
    <t>KPC00019</t>
  </si>
  <si>
    <t>KPC00022</t>
  </si>
  <si>
    <t>KPC00023</t>
  </si>
  <si>
    <t>KPC00024</t>
  </si>
  <si>
    <t>KPC00025</t>
  </si>
  <si>
    <t>KPC00029</t>
  </si>
  <si>
    <t>KPC00030</t>
  </si>
  <si>
    <t>KPC00031</t>
  </si>
  <si>
    <t>KPC00032</t>
  </si>
  <si>
    <t>KPC00036</t>
  </si>
  <si>
    <t>KPC00037</t>
  </si>
  <si>
    <t>KPC00040</t>
  </si>
  <si>
    <t>KPC00041</t>
  </si>
  <si>
    <t>KPC00043</t>
  </si>
  <si>
    <t>KPC00046</t>
  </si>
  <si>
    <t>KPC00049</t>
  </si>
  <si>
    <t>KPC00050</t>
  </si>
  <si>
    <t>KPC00054</t>
  </si>
  <si>
    <t>KPC00055</t>
  </si>
  <si>
    <t>KPC00056</t>
  </si>
  <si>
    <t>KPC00058</t>
  </si>
  <si>
    <t>KPC00060</t>
  </si>
  <si>
    <t>KPC00061</t>
  </si>
  <si>
    <t>KPC00063</t>
  </si>
  <si>
    <t>KPC00066</t>
  </si>
  <si>
    <t>KPC00067</t>
  </si>
  <si>
    <t>KPC00068</t>
  </si>
  <si>
    <t>KPC00069</t>
  </si>
  <si>
    <t>KPC00070</t>
  </si>
  <si>
    <t>KPC00071</t>
  </si>
  <si>
    <t>KPC00072</t>
  </si>
  <si>
    <t>KPC00073</t>
  </si>
  <si>
    <t>KPC00075</t>
  </si>
  <si>
    <t>KPC00079</t>
  </si>
  <si>
    <t>KPC00080</t>
  </si>
  <si>
    <t>KPC00081</t>
  </si>
  <si>
    <t>KPC00082</t>
  </si>
  <si>
    <t>KPC00084</t>
  </si>
  <si>
    <t>KPC00085</t>
  </si>
  <si>
    <t>KPC00087</t>
  </si>
  <si>
    <t>KPC00088</t>
  </si>
  <si>
    <t>KPC00089</t>
  </si>
  <si>
    <t>KPC00090</t>
  </si>
  <si>
    <t>KPC00091</t>
  </si>
  <si>
    <t>KPC00092</t>
  </si>
  <si>
    <t>KPC00094</t>
  </si>
  <si>
    <t>KPC00095</t>
  </si>
  <si>
    <t>KPC00101</t>
  </si>
  <si>
    <t>KPC00102</t>
  </si>
  <si>
    <t>KPC00108</t>
  </si>
  <si>
    <t>KPC00111</t>
  </si>
  <si>
    <t>KPC00112</t>
  </si>
  <si>
    <t>KPC00113</t>
  </si>
  <si>
    <t>KPC00115</t>
  </si>
  <si>
    <t>KPC00117</t>
  </si>
  <si>
    <t>KPC00118</t>
  </si>
  <si>
    <t>KPC00119</t>
  </si>
  <si>
    <t>KPC00121</t>
  </si>
  <si>
    <t>KPC00122</t>
  </si>
  <si>
    <t>KPC00123</t>
  </si>
  <si>
    <t>KPC00124</t>
  </si>
  <si>
    <t>KPC00126</t>
  </si>
  <si>
    <t>KPC00127</t>
  </si>
  <si>
    <t>KPC00128</t>
  </si>
  <si>
    <t>KPC00129</t>
  </si>
  <si>
    <t>KPC00130</t>
  </si>
  <si>
    <t>KPC00131</t>
  </si>
  <si>
    <t>KPC00132</t>
  </si>
  <si>
    <t>KPC00133</t>
  </si>
  <si>
    <t>KPC00135</t>
  </si>
  <si>
    <t>KPC00137</t>
  </si>
  <si>
    <t>KPC00138</t>
  </si>
  <si>
    <t>KPC00140</t>
  </si>
  <si>
    <t>KPC00142</t>
  </si>
  <si>
    <t>KPC00143</t>
  </si>
  <si>
    <t>KPC00145</t>
  </si>
  <si>
    <t>KPC00147</t>
  </si>
  <si>
    <t>KPC00149</t>
  </si>
  <si>
    <t>KPC00152</t>
  </si>
  <si>
    <t>KPC00154</t>
  </si>
  <si>
    <t>KPC00155</t>
  </si>
  <si>
    <t>KPC00157</t>
  </si>
  <si>
    <t>KPC00160</t>
  </si>
  <si>
    <t>KPC00161</t>
  </si>
  <si>
    <t>KPC00163</t>
  </si>
  <si>
    <t>KPC00165</t>
  </si>
  <si>
    <t>KPC00167</t>
  </si>
  <si>
    <t>KPC00169</t>
  </si>
  <si>
    <t>KPC00171</t>
  </si>
  <si>
    <t>KPC00173</t>
  </si>
  <si>
    <t>KPC00175</t>
  </si>
  <si>
    <t>KPC00178</t>
  </si>
  <si>
    <t>KPC00179</t>
  </si>
  <si>
    <t>KPC00184</t>
  </si>
  <si>
    <t>KPC00185</t>
  </si>
  <si>
    <t>KPC00186</t>
  </si>
  <si>
    <t>KPC00187</t>
  </si>
  <si>
    <t>KPC00189</t>
  </si>
  <si>
    <t>KPC00194</t>
  </si>
  <si>
    <t>KPC00196</t>
  </si>
  <si>
    <t>KPC00199</t>
  </si>
  <si>
    <t>KPC00201</t>
  </si>
  <si>
    <t>KPC00202</t>
  </si>
  <si>
    <t>KPC00203</t>
  </si>
  <si>
    <t>KPC00204</t>
  </si>
  <si>
    <t>KPC00205</t>
  </si>
  <si>
    <t>KPC00206</t>
  </si>
  <si>
    <t>KPC00207</t>
  </si>
  <si>
    <t>KPC00214</t>
  </si>
  <si>
    <t>KPC00216</t>
  </si>
  <si>
    <t>KPC00220</t>
  </si>
  <si>
    <t>KPC00223</t>
  </si>
  <si>
    <t>KPC00224</t>
  </si>
  <si>
    <t>KPC00225</t>
  </si>
  <si>
    <t>KPC00229</t>
  </si>
  <si>
    <t>KPC00230</t>
  </si>
  <si>
    <t>KPC00231</t>
  </si>
  <si>
    <t>KPC00232</t>
  </si>
  <si>
    <t>KPC00235</t>
  </si>
  <si>
    <t>KPC00238</t>
  </si>
  <si>
    <t>KPC00240</t>
  </si>
  <si>
    <t>KPC00243</t>
  </si>
  <si>
    <t>KPC00246</t>
  </si>
  <si>
    <t>KPC00251</t>
  </si>
  <si>
    <t>KPC00252</t>
  </si>
  <si>
    <t>KPC00255</t>
  </si>
  <si>
    <t>KPC00256</t>
  </si>
  <si>
    <t>KPC00258</t>
  </si>
  <si>
    <t>KPC00259</t>
  </si>
  <si>
    <t>KPC00260</t>
  </si>
  <si>
    <t>KPC00261</t>
  </si>
  <si>
    <t>KPC00263</t>
  </si>
  <si>
    <t>KPC00265</t>
  </si>
  <si>
    <t>KPC00266</t>
  </si>
  <si>
    <t>KPC00270</t>
  </si>
  <si>
    <t>KPC00271</t>
  </si>
  <si>
    <t>KPC00272</t>
  </si>
  <si>
    <t>KPC00273</t>
  </si>
  <si>
    <t>KPC00275</t>
  </si>
  <si>
    <t>KPC00276</t>
  </si>
  <si>
    <t>KPC00277</t>
  </si>
  <si>
    <t>KPC00279</t>
  </si>
  <si>
    <t>KPC00281</t>
  </si>
  <si>
    <t>KPC00282</t>
  </si>
  <si>
    <t>KPC00291</t>
  </si>
  <si>
    <t>KPC00292</t>
  </si>
  <si>
    <t>KPC00294</t>
  </si>
  <si>
    <t>KPC00295</t>
  </si>
  <si>
    <t>KPC00296</t>
  </si>
  <si>
    <t>KPC00297</t>
  </si>
  <si>
    <t>KPC00300</t>
  </si>
  <si>
    <t>KPC00302</t>
  </si>
  <si>
    <t>KPC00306</t>
  </si>
  <si>
    <t>KPC00308</t>
  </si>
  <si>
    <t>KPC00310</t>
  </si>
  <si>
    <t>KPC00312</t>
  </si>
  <si>
    <t>KPC00316</t>
  </si>
  <si>
    <t>KPC00005</t>
  </si>
  <si>
    <t>M</t>
  </si>
  <si>
    <t>KPC00011</t>
  </si>
  <si>
    <t>KPC00017</t>
  </si>
  <si>
    <t>KPC00018</t>
  </si>
  <si>
    <t>KPC00021</t>
  </si>
  <si>
    <t>KPC00026</t>
  </si>
  <si>
    <t>KPC00027</t>
  </si>
  <si>
    <t>KPC00028</t>
  </si>
  <si>
    <t>KPC00038</t>
  </si>
  <si>
    <t>KPC00039</t>
  </si>
  <si>
    <t>KPC00042</t>
  </si>
  <si>
    <t>KPC00044</t>
  </si>
  <si>
    <t>KPC00045</t>
  </si>
  <si>
    <t>KPC00047</t>
  </si>
  <si>
    <t>KPC00048</t>
  </si>
  <si>
    <t>KPC00051</t>
  </si>
  <si>
    <t>KPC00052</t>
  </si>
  <si>
    <t>KPC00053</t>
  </si>
  <si>
    <t>KPC00057</t>
  </si>
  <si>
    <t>KPC00059</t>
  </si>
  <si>
    <t>KPC00062</t>
  </si>
  <si>
    <t>KPC00064</t>
  </si>
  <si>
    <t>KPC00065</t>
  </si>
  <si>
    <t>KPC00074</t>
  </si>
  <si>
    <t>KPC00076</t>
  </si>
  <si>
    <t>KPC00077</t>
  </si>
  <si>
    <t>KPC00083</t>
  </si>
  <si>
    <t>KPC00093</t>
  </si>
  <si>
    <t>KPC00096</t>
  </si>
  <si>
    <t>KPC00097</t>
  </si>
  <si>
    <t>KPC00098</t>
  </si>
  <si>
    <t>KPC00099</t>
  </si>
  <si>
    <t>KPC00100</t>
  </si>
  <si>
    <t>KPC00103</t>
  </si>
  <si>
    <t>KPC00104</t>
  </si>
  <si>
    <t>KPC00105</t>
  </si>
  <si>
    <t>KPC00107</t>
  </si>
  <si>
    <t>KPC00109</t>
  </si>
  <si>
    <t>KPC00110</t>
  </si>
  <si>
    <t>KPC00114</t>
  </si>
  <si>
    <t>KPC00116</t>
  </si>
  <si>
    <t>KPC00120</t>
  </si>
  <si>
    <t>KPC00125</t>
  </si>
  <si>
    <t>KPC00134</t>
  </si>
  <si>
    <t>KPC00136</t>
  </si>
  <si>
    <t>KPC00139</t>
  </si>
  <si>
    <t>KPC00141</t>
  </si>
  <si>
    <t>KPC00144</t>
  </si>
  <si>
    <t>KPC00146</t>
  </si>
  <si>
    <t>KPC00148</t>
  </si>
  <si>
    <t>KPC00150</t>
  </si>
  <si>
    <t>KPC00153</t>
  </si>
  <si>
    <t>KPC00156</t>
  </si>
  <si>
    <t>KPC00158</t>
  </si>
  <si>
    <t>KPC00159</t>
  </si>
  <si>
    <t>KPC00162</t>
  </si>
  <si>
    <t>KPC00164</t>
  </si>
  <si>
    <t>KPC00166</t>
  </si>
  <si>
    <t>KPC00168</t>
  </si>
  <si>
    <t>KPC00170</t>
  </si>
  <si>
    <t>KPC00172</t>
  </si>
  <si>
    <t>KPC00174</t>
  </si>
  <si>
    <t>KPC00176</t>
  </si>
  <si>
    <t>KPC00177</t>
  </si>
  <si>
    <t>KPC00180</t>
  </si>
  <si>
    <t>KPC00181</t>
  </si>
  <si>
    <t>KPC00182</t>
  </si>
  <si>
    <t>KPC00183</t>
  </si>
  <si>
    <t>KPC00188</t>
  </si>
  <si>
    <t>KPC00190</t>
  </si>
  <si>
    <t>KPC00191</t>
  </si>
  <si>
    <t>KPC00192</t>
  </si>
  <si>
    <t>KPC00193</t>
  </si>
  <si>
    <t>KPC00195</t>
  </si>
  <si>
    <t>KPC00197</t>
  </si>
  <si>
    <t>KPC00198</t>
  </si>
  <si>
    <t>KPC00208</t>
  </si>
  <si>
    <t>KPC00209</t>
  </si>
  <si>
    <t>KPC00210</t>
  </si>
  <si>
    <t>KPC00211</t>
  </si>
  <si>
    <t>KPC00212</t>
  </si>
  <si>
    <t>KPC00213</t>
  </si>
  <si>
    <t>KPC00215</t>
  </si>
  <si>
    <t>KPC00218</t>
  </si>
  <si>
    <t>KPC00219</t>
  </si>
  <si>
    <t>KPC00221</t>
  </si>
  <si>
    <t>KPC00222</t>
  </si>
  <si>
    <t>KPC00226</t>
  </si>
  <si>
    <t>KPC00227</t>
  </si>
  <si>
    <t>KPC00228</t>
  </si>
  <si>
    <t>KPC00233</t>
  </si>
  <si>
    <t>KPC00234</t>
  </si>
  <si>
    <t>KPC00236</t>
  </si>
  <si>
    <t>KPC00237</t>
  </si>
  <si>
    <t>KPC00239</t>
  </si>
  <si>
    <t>KPC00241</t>
  </si>
  <si>
    <t>KPC00242</t>
  </si>
  <si>
    <t>KPC00244</t>
  </si>
  <si>
    <t>KPC00245</t>
  </si>
  <si>
    <t>KPC00247</t>
  </si>
  <si>
    <t>KPC00248</t>
  </si>
  <si>
    <t>KPC00249</t>
  </si>
  <si>
    <t>KPC00250</t>
  </si>
  <si>
    <t>KPC00253</t>
  </si>
  <si>
    <t>KPC00254</t>
  </si>
  <si>
    <t>KPC00257</t>
  </si>
  <si>
    <t>KPC00262</t>
  </si>
  <si>
    <t>KPC00264</t>
  </si>
  <si>
    <t>KPC00267</t>
  </si>
  <si>
    <t>KPC00268</t>
  </si>
  <si>
    <t>KPC00269</t>
  </si>
  <si>
    <t>KPC00274</t>
  </si>
  <si>
    <t>KPC00278</t>
  </si>
  <si>
    <t>KPC00280</t>
  </si>
  <si>
    <t>KPC00283</t>
  </si>
  <si>
    <t>KPC00284</t>
  </si>
  <si>
    <t>KPC00285</t>
  </si>
  <si>
    <t>KPC00286</t>
  </si>
  <si>
    <t>KPC00287</t>
  </si>
  <si>
    <t>KPC00288</t>
  </si>
  <si>
    <t>KPC00289</t>
  </si>
  <si>
    <t>KPC00290</t>
  </si>
  <si>
    <t>KPC00293</t>
  </si>
  <si>
    <t>KPC00298</t>
  </si>
  <si>
    <t>KPC00299</t>
  </si>
  <si>
    <t>KPC00301</t>
  </si>
  <si>
    <t>KPC00303</t>
  </si>
  <si>
    <t>KPC00304</t>
  </si>
  <si>
    <t>KPC00305</t>
  </si>
  <si>
    <t>KPC00307</t>
  </si>
  <si>
    <t>KPC00309</t>
  </si>
  <si>
    <t>KPC00311</t>
  </si>
  <si>
    <t>KPC00313</t>
  </si>
  <si>
    <t>KPC00314</t>
  </si>
  <si>
    <t>KPC00315</t>
  </si>
  <si>
    <t>飽和脂肪酸E%</t>
    <phoneticPr fontId="1"/>
  </si>
  <si>
    <r>
      <t>kg/m</t>
    </r>
    <r>
      <rPr>
        <vertAlign val="superscript"/>
        <sz val="11"/>
        <color theme="1"/>
        <rFont val="游ゴシック"/>
        <family val="3"/>
        <charset val="128"/>
        <scheme val="minor"/>
      </rPr>
      <t>2</t>
    </r>
    <phoneticPr fontId="1"/>
  </si>
  <si>
    <t>%/日</t>
    <rPh sb="2" eb="3">
      <t>ニチ</t>
    </rPh>
    <phoneticPr fontId="1"/>
  </si>
  <si>
    <t>μg/日</t>
    <phoneticPr fontId="1"/>
  </si>
  <si>
    <t>g/日</t>
    <phoneticPr fontId="1"/>
  </si>
  <si>
    <t>※上記の表中で灰色に塗りつぶしている項目は、実習用データでは算出していない栄養素である。食事摂取基準による評価はできないが、食事摂取基準の内容は理解しておくこと。</t>
    <rPh sb="1" eb="3">
      <t>ジョウキ</t>
    </rPh>
    <rPh sb="4" eb="5">
      <t>ヒョウ</t>
    </rPh>
    <rPh sb="5" eb="6">
      <t>チュウ</t>
    </rPh>
    <rPh sb="7" eb="9">
      <t>ハイイロ</t>
    </rPh>
    <rPh sb="10" eb="11">
      <t>ヌ</t>
    </rPh>
    <rPh sb="18" eb="20">
      <t>コウモク</t>
    </rPh>
    <rPh sb="22" eb="25">
      <t>ジッシュウヨウ</t>
    </rPh>
    <rPh sb="30" eb="32">
      <t>サンシュツ</t>
    </rPh>
    <rPh sb="37" eb="40">
      <t>エイヨウソ</t>
    </rPh>
    <rPh sb="44" eb="50">
      <t>ショクジセッシュキジュン</t>
    </rPh>
    <rPh sb="53" eb="55">
      <t>ヒョウカ</t>
    </rPh>
    <rPh sb="62" eb="68">
      <t>ショクジセッシュキジュン</t>
    </rPh>
    <rPh sb="69" eb="71">
      <t>ナイヨウ</t>
    </rPh>
    <rPh sb="72" eb="74">
      <t>リカイ</t>
    </rPh>
    <phoneticPr fontId="1"/>
  </si>
  <si>
    <t>男性(n=135)</t>
    <rPh sb="0" eb="2">
      <t>ダンセイ</t>
    </rPh>
    <phoneticPr fontId="1"/>
  </si>
  <si>
    <t>女性(n=170)</t>
    <rPh sb="0" eb="2">
      <t>ジョセイ</t>
    </rPh>
    <phoneticPr fontId="1"/>
  </si>
  <si>
    <t>&gt;24.9</t>
    <phoneticPr fontId="1"/>
  </si>
  <si>
    <t>目標とする BMI の範囲は、18～49歳が18.5～24.9、50～64歳は20.0～24.9、65歳以上は21.5～24.9である。</t>
    <rPh sb="20" eb="21">
      <t>サイ</t>
    </rPh>
    <rPh sb="37" eb="38">
      <t>サイ</t>
    </rPh>
    <rPh sb="51" eb="52">
      <t>サイ</t>
    </rPh>
    <rPh sb="52" eb="54">
      <t>イジョウ</t>
    </rPh>
    <phoneticPr fontId="1"/>
  </si>
  <si>
    <t>&lt;50</t>
    <phoneticPr fontId="1"/>
  </si>
  <si>
    <t>&lt;40</t>
    <phoneticPr fontId="1"/>
  </si>
  <si>
    <t>1. 食事摂取基準の各指標の策定目的と活用方法をまとめよう</t>
    <rPh sb="3" eb="9">
      <t>ショクジセッシュキジュン</t>
    </rPh>
    <rPh sb="10" eb="13">
      <t>カクシヒョウ</t>
    </rPh>
    <rPh sb="14" eb="16">
      <t>サクテイ</t>
    </rPh>
    <rPh sb="16" eb="18">
      <t>モクテキ</t>
    </rPh>
    <rPh sb="19" eb="23">
      <t>カツヨウホウホウ</t>
    </rPh>
    <phoneticPr fontId="1"/>
  </si>
  <si>
    <t>指標の策定目的（例）</t>
    <rPh sb="0" eb="2">
      <t>シヒョウ</t>
    </rPh>
    <rPh sb="3" eb="5">
      <t>サクテイ</t>
    </rPh>
    <rPh sb="5" eb="7">
      <t>モクテキ</t>
    </rPh>
    <phoneticPr fontId="1"/>
  </si>
  <si>
    <t>&gt;2700</t>
    <phoneticPr fontId="1"/>
  </si>
  <si>
    <t>&gt;100</t>
    <phoneticPr fontId="1"/>
  </si>
  <si>
    <t>&gt;7.5</t>
    <phoneticPr fontId="1"/>
  </si>
  <si>
    <r>
      <rPr>
        <b/>
        <sz val="11"/>
        <color theme="1"/>
        <rFont val="游ゴシック"/>
        <family val="3"/>
        <charset val="128"/>
        <scheme val="minor"/>
      </rPr>
      <t>個人</t>
    </r>
    <r>
      <rPr>
        <sz val="11"/>
        <color theme="1"/>
        <rFont val="游ゴシック"/>
        <family val="2"/>
        <scheme val="minor"/>
      </rPr>
      <t>の評価を行う場合の活用方法</t>
    </r>
    <r>
      <rPr>
        <b/>
        <sz val="11"/>
        <color theme="1"/>
        <rFont val="游ゴシック"/>
        <family val="3"/>
        <charset val="128"/>
        <scheme val="minor"/>
      </rPr>
      <t>（例）</t>
    </r>
    <rPh sb="0" eb="2">
      <t>コジン</t>
    </rPh>
    <rPh sb="3" eb="5">
      <t>ヒョウカ</t>
    </rPh>
    <rPh sb="6" eb="7">
      <t>オコナ</t>
    </rPh>
    <rPh sb="8" eb="10">
      <t>バアイ</t>
    </rPh>
    <rPh sb="11" eb="13">
      <t>カツヨウ</t>
    </rPh>
    <rPh sb="13" eb="15">
      <t>ホウホウ</t>
    </rPh>
    <phoneticPr fontId="1"/>
  </si>
  <si>
    <r>
      <rPr>
        <b/>
        <sz val="11"/>
        <color theme="1"/>
        <rFont val="游ゴシック"/>
        <family val="3"/>
        <charset val="128"/>
        <scheme val="minor"/>
      </rPr>
      <t>集団</t>
    </r>
    <r>
      <rPr>
        <sz val="11"/>
        <color theme="1"/>
        <rFont val="游ゴシック"/>
        <family val="2"/>
        <scheme val="minor"/>
      </rPr>
      <t>の評価を行う場合の活用方法</t>
    </r>
    <r>
      <rPr>
        <b/>
        <sz val="11"/>
        <color theme="1"/>
        <rFont val="游ゴシック"/>
        <family val="3"/>
        <charset val="128"/>
        <scheme val="minor"/>
      </rPr>
      <t>（例）</t>
    </r>
    <rPh sb="0" eb="2">
      <t>シュウダン</t>
    </rPh>
    <rPh sb="3" eb="5">
      <t>ヒョウカ</t>
    </rPh>
    <rPh sb="6" eb="7">
      <t>オコナ</t>
    </rPh>
    <rPh sb="8" eb="10">
      <t>バアイ</t>
    </rPh>
    <rPh sb="11" eb="15">
      <t>カツヨウホウホウ</t>
    </rPh>
    <phoneticPr fontId="1"/>
  </si>
  <si>
    <t>一定期間の急激な体重変化がなく、個人のBMIが目標とするBMIの範囲に含まれれば、エネルギー摂取量が過不足している可能性は低いと推測できる。</t>
    <rPh sb="16" eb="18">
      <t>コジン</t>
    </rPh>
    <rPh sb="23" eb="25">
      <t>モクヒョウ</t>
    </rPh>
    <rPh sb="32" eb="34">
      <t>ハンイ</t>
    </rPh>
    <rPh sb="35" eb="36">
      <t>フク</t>
    </rPh>
    <rPh sb="46" eb="49">
      <t>セッシュリョウ</t>
    </rPh>
    <rPh sb="50" eb="53">
      <t>カフソク</t>
    </rPh>
    <rPh sb="57" eb="60">
      <t>カノウセイ</t>
    </rPh>
    <rPh sb="61" eb="62">
      <t>ヒク</t>
    </rPh>
    <rPh sb="64" eb="66">
      <t>スイソク</t>
    </rPh>
    <phoneticPr fontId="1"/>
  </si>
  <si>
    <t>一定期間の急激な体重変化がなく、目標とするBMIの範囲外にある者の割合が少なければ、集団の中でエネルギー摂取量が過不足している人は少ないと推測できる。</t>
    <rPh sb="27" eb="28">
      <t>ガイ</t>
    </rPh>
    <rPh sb="31" eb="32">
      <t>モノ</t>
    </rPh>
    <rPh sb="33" eb="35">
      <t>ワリアイ</t>
    </rPh>
    <rPh sb="36" eb="37">
      <t>スク</t>
    </rPh>
    <rPh sb="42" eb="44">
      <t>シュウダン</t>
    </rPh>
    <rPh sb="45" eb="46">
      <t>ナカ</t>
    </rPh>
    <rPh sb="56" eb="57">
      <t>カ</t>
    </rPh>
    <rPh sb="57" eb="59">
      <t>フソク</t>
    </rPh>
    <rPh sb="63" eb="64">
      <t>ヒト</t>
    </rPh>
    <rPh sb="65" eb="66">
      <t>スク</t>
    </rPh>
    <rPh sb="69" eb="71">
      <t>スイソク</t>
    </rPh>
    <phoneticPr fontId="1"/>
  </si>
  <si>
    <t>生活習慣病の発症予防を目的として食事摂取基準を設定すべき栄養素があるが、現時点ではそのためのエビデンスが不足しているために、「生活習慣病の発症予防のために現在の日本人が当面の目標とすべき摂取量」として設定される指標である。
生活習慣病の重症化予防及びフレイル予防を目的として十分な科学的根拠をもとに摂取量の基準を設定できる栄養素については、発症予防を目的とした量（目標量）と区別する。</t>
    <rPh sb="16" eb="22">
      <t>ショクジセッシュキジュン</t>
    </rPh>
    <rPh sb="23" eb="25">
      <t>セッテイ</t>
    </rPh>
    <rPh sb="28" eb="31">
      <t>エイヨウソ</t>
    </rPh>
    <rPh sb="36" eb="39">
      <t>ゲンジテン</t>
    </rPh>
    <rPh sb="52" eb="54">
      <t>フソク</t>
    </rPh>
    <rPh sb="100" eb="102">
      <t>セッテイ</t>
    </rPh>
    <rPh sb="105" eb="107">
      <t>シヒョウ</t>
    </rPh>
    <rPh sb="137" eb="139">
      <t>ジュウブン</t>
    </rPh>
    <rPh sb="140" eb="145">
      <t>カガクテキコンキョクベツ</t>
    </rPh>
    <phoneticPr fontId="1"/>
  </si>
  <si>
    <t>目標とする範囲：</t>
    <rPh sb="0" eb="2">
      <t>モクヒョウ</t>
    </rPh>
    <rPh sb="5" eb="7">
      <t>ハンイ</t>
    </rPh>
    <phoneticPr fontId="1"/>
  </si>
  <si>
    <t>男性：目標の範囲内にある者は65.9%であった。目標範囲外の者は、下限値未満の者が8.1%、上限値を超える者が25.9%であった。
女性：目標の範囲内にある者は48.2%であった。目標範囲外の者は、下限値未満の者が47.6%、上限値を超える者が4.1%であった。</t>
    <phoneticPr fontId="1"/>
  </si>
  <si>
    <t>目標とする範囲内外の者の割合</t>
    <rPh sb="0" eb="2">
      <t>モクヒョウ</t>
    </rPh>
    <rPh sb="5" eb="7">
      <t>ハンイ</t>
    </rPh>
    <rPh sb="7" eb="8">
      <t>ナイ</t>
    </rPh>
    <rPh sb="8" eb="9">
      <t>ハズ</t>
    </rPh>
    <rPh sb="10" eb="11">
      <t>モノ</t>
    </rPh>
    <rPh sb="12" eb="14">
      <t>ワリアイ</t>
    </rPh>
    <phoneticPr fontId="1"/>
  </si>
  <si>
    <t>50～64歳の食事摂取基準値を抜粋してまとめた。</t>
    <rPh sb="5" eb="6">
      <t>サイ</t>
    </rPh>
    <rPh sb="7" eb="9">
      <t>ショクジ</t>
    </rPh>
    <rPh sb="9" eb="11">
      <t>セッシュ</t>
    </rPh>
    <rPh sb="11" eb="13">
      <t>キジュン</t>
    </rPh>
    <rPh sb="13" eb="14">
      <t>チ</t>
    </rPh>
    <rPh sb="15" eb="17">
      <t>バッスイ</t>
    </rPh>
    <phoneticPr fontId="1"/>
  </si>
  <si>
    <t>基準に対する割合</t>
    <rPh sb="0" eb="2">
      <t>キジュン</t>
    </rPh>
    <rPh sb="3" eb="4">
      <t>タイ</t>
    </rPh>
    <rPh sb="6" eb="8">
      <t>ワリアイ</t>
    </rPh>
    <phoneticPr fontId="1"/>
  </si>
  <si>
    <t>目標量の下限を下回る者の割合は33%、上限を上回る者の割合は4%であった。</t>
    <rPh sb="0" eb="2">
      <t>モクヒョウ</t>
    </rPh>
    <rPh sb="2" eb="3">
      <t>リョウ</t>
    </rPh>
    <rPh sb="4" eb="6">
      <t>カゲン</t>
    </rPh>
    <rPh sb="7" eb="9">
      <t>シタマワ</t>
    </rPh>
    <rPh sb="10" eb="11">
      <t>モノ</t>
    </rPh>
    <rPh sb="12" eb="14">
      <t>ワリアイ</t>
    </rPh>
    <rPh sb="19" eb="21">
      <t>ジョウゲン</t>
    </rPh>
    <rPh sb="22" eb="24">
      <t>ウワマワ</t>
    </rPh>
    <rPh sb="25" eb="26">
      <t>モノ</t>
    </rPh>
    <rPh sb="27" eb="29">
      <t>ワリアイ</t>
    </rPh>
    <phoneticPr fontId="1"/>
  </si>
  <si>
    <t>目標量の下限を下回る者の割合は28%、上限を上回る者の割合は6%であった。</t>
    <rPh sb="0" eb="3">
      <t>モクヒョウリョウ</t>
    </rPh>
    <rPh sb="12" eb="14">
      <t>ワリアイ</t>
    </rPh>
    <rPh sb="22" eb="24">
      <t>ウワマワ</t>
    </rPh>
    <rPh sb="27" eb="29">
      <t>ワリアイ</t>
    </rPh>
    <phoneticPr fontId="1"/>
  </si>
  <si>
    <t>摂取量の中央値が目安量よりも少ない。この場合、対象集団のなかで不足する者がいるかどうかは判断できない。耐容上限量を超える者はいなかった。</t>
    <rPh sb="14" eb="15">
      <t>スク</t>
    </rPh>
    <rPh sb="20" eb="22">
      <t>バアイ</t>
    </rPh>
    <rPh sb="23" eb="27">
      <t>タイショウシュウダン</t>
    </rPh>
    <rPh sb="31" eb="33">
      <t>フソク</t>
    </rPh>
    <rPh sb="35" eb="36">
      <t>モノ</t>
    </rPh>
    <rPh sb="44" eb="46">
      <t>ハンダン</t>
    </rPh>
    <phoneticPr fontId="1"/>
  </si>
  <si>
    <t>14～20</t>
    <phoneticPr fontId="1"/>
  </si>
  <si>
    <t>6.5 (11.0)</t>
    <phoneticPr fontId="1"/>
  </si>
  <si>
    <t>現状を維持しつつ、摂取量の中央値が目安量を上回るように目指す。</t>
    <rPh sb="0" eb="2">
      <t>ゲンジョウ</t>
    </rPh>
    <rPh sb="3" eb="5">
      <t>イジ</t>
    </rPh>
    <rPh sb="9" eb="12">
      <t>セッシュリョウ</t>
    </rPh>
    <rPh sb="13" eb="16">
      <t>チュウオウチ</t>
    </rPh>
    <rPh sb="17" eb="20">
      <t>メヤスリョウ</t>
    </rPh>
    <rPh sb="21" eb="23">
      <t>ウワマワ</t>
    </rPh>
    <rPh sb="27" eb="29">
      <t>メザ</t>
    </rPh>
    <phoneticPr fontId="1"/>
  </si>
  <si>
    <t>摂取量の中央値が目安量を上回るようにする。</t>
    <phoneticPr fontId="1"/>
  </si>
  <si>
    <t>現状では不足者の割合は非常に少ないが、たんぱく質E%とのバランスをみながら、推定平均必要量を下回る者の割合をできるだけ減らす。</t>
    <rPh sb="0" eb="2">
      <t>ゲンジョウ</t>
    </rPh>
    <rPh sb="4" eb="7">
      <t>フソクシャ</t>
    </rPh>
    <rPh sb="8" eb="10">
      <t>ワリアイ</t>
    </rPh>
    <rPh sb="11" eb="13">
      <t>ヒジョウ</t>
    </rPh>
    <rPh sb="14" eb="15">
      <t>スク</t>
    </rPh>
    <rPh sb="38" eb="45">
      <t>スイテイヘイキンヒツヨウリョウ</t>
    </rPh>
    <rPh sb="46" eb="48">
      <t>シタマワ</t>
    </rPh>
    <rPh sb="49" eb="50">
      <t>モノ</t>
    </rPh>
    <rPh sb="51" eb="53">
      <t>ワリアイ</t>
    </rPh>
    <rPh sb="59" eb="60">
      <t>ヘ</t>
    </rPh>
    <phoneticPr fontId="1"/>
  </si>
  <si>
    <t>現状では不足者の割合は非常に少ないが、たんぱく質E%とのバランスをみながら、推定平均必要量を下回る者の割合をできるだけ減らす。</t>
    <phoneticPr fontId="1"/>
  </si>
  <si>
    <t>推定平均必要量未満の者の割合は0.7％であり、不足者の割合は少ないと考えられる。</t>
    <rPh sb="0" eb="2">
      <t>スイテイ</t>
    </rPh>
    <rPh sb="2" eb="4">
      <t>ミマン</t>
    </rPh>
    <rPh sb="5" eb="6">
      <t>モノ</t>
    </rPh>
    <rPh sb="12" eb="14">
      <t>ワリアイ</t>
    </rPh>
    <rPh sb="23" eb="25">
      <t>フソク</t>
    </rPh>
    <rPh sb="25" eb="26">
      <t>シャ</t>
    </rPh>
    <rPh sb="27" eb="29">
      <t>ワリアイ</t>
    </rPh>
    <rPh sb="30" eb="31">
      <t>スク</t>
    </rPh>
    <rPh sb="34" eb="35">
      <t>カンガ</t>
    </rPh>
    <phoneticPr fontId="1"/>
  </si>
  <si>
    <t>推定平均必要量未満の者の割合は1.8％であり、不足者の割合は少ないと考えられる。</t>
    <rPh sb="12" eb="14">
      <t>ワリアイ</t>
    </rPh>
    <phoneticPr fontId="1"/>
  </si>
  <si>
    <t>推定平均必要量未満：0.7%</t>
    <rPh sb="0" eb="7">
      <t>スイテイヘイキンヒツヨウリョウ</t>
    </rPh>
    <rPh sb="7" eb="9">
      <t>ミマン</t>
    </rPh>
    <phoneticPr fontId="1"/>
  </si>
  <si>
    <t>推定平均必要量未満：1.8%</t>
    <phoneticPr fontId="1"/>
  </si>
  <si>
    <t>目標量未満：33%
目標量超過：4%</t>
    <rPh sb="3" eb="5">
      <t>ミマン</t>
    </rPh>
    <rPh sb="10" eb="13">
      <t>モクヒョウリョウ</t>
    </rPh>
    <phoneticPr fontId="1"/>
  </si>
  <si>
    <t>目標量未満：28%
目標量超過：6%</t>
    <phoneticPr fontId="1"/>
  </si>
  <si>
    <t>耐容上限量超過：0%</t>
    <rPh sb="0" eb="2">
      <t>タイヨウ</t>
    </rPh>
    <rPh sb="2" eb="5">
      <t>ジョウゲンリョウ</t>
    </rPh>
    <rPh sb="5" eb="7">
      <t>チョウカ</t>
    </rPh>
    <phoneticPr fontId="1"/>
  </si>
  <si>
    <t>耐容上限量超過：0%</t>
    <phoneticPr fontId="1"/>
  </si>
  <si>
    <t>推定平均必要量未満：80%
耐容上限量超過：0.7%</t>
    <rPh sb="0" eb="7">
      <t>スイテイヘイキンヒツヨウリョウ</t>
    </rPh>
    <rPh sb="7" eb="9">
      <t>ミマン</t>
    </rPh>
    <rPh sb="14" eb="16">
      <t>タイヨウ</t>
    </rPh>
    <rPh sb="16" eb="18">
      <t>ジョウゲン</t>
    </rPh>
    <rPh sb="18" eb="19">
      <t>リョウ</t>
    </rPh>
    <rPh sb="19" eb="21">
      <t>チョウカ</t>
    </rPh>
    <phoneticPr fontId="1"/>
  </si>
  <si>
    <t>推定平均必要量未満：61%
耐容上限量超過：0%</t>
    <phoneticPr fontId="1"/>
  </si>
  <si>
    <t>推定平均必要量未満：0%
目標量超過：79%</t>
    <rPh sb="0" eb="7">
      <t>スイテイヘイキンヒツヨウリョウ</t>
    </rPh>
    <rPh sb="7" eb="9">
      <t>ミマン</t>
    </rPh>
    <rPh sb="13" eb="16">
      <t>モクヒョウリョウ</t>
    </rPh>
    <rPh sb="16" eb="18">
      <t>チョウカ</t>
    </rPh>
    <phoneticPr fontId="1"/>
  </si>
  <si>
    <t>推定平均必要量未満：0%
目標量超過：81%</t>
    <phoneticPr fontId="1"/>
  </si>
  <si>
    <t>&gt;7</t>
    <phoneticPr fontId="1"/>
  </si>
  <si>
    <t>目標量超過：75%</t>
    <rPh sb="3" eb="5">
      <t>チョウカ</t>
    </rPh>
    <phoneticPr fontId="1"/>
  </si>
  <si>
    <t>目標量下限未満：4%
目標量上限超過：45%</t>
    <rPh sb="3" eb="5">
      <t>カゲン</t>
    </rPh>
    <rPh sb="5" eb="7">
      <t>ミマン</t>
    </rPh>
    <rPh sb="11" eb="14">
      <t>モクヒョウリョウ</t>
    </rPh>
    <rPh sb="14" eb="16">
      <t>ジョウゲン</t>
    </rPh>
    <phoneticPr fontId="1"/>
  </si>
  <si>
    <t>-</t>
    <phoneticPr fontId="1"/>
  </si>
  <si>
    <t>&gt;65</t>
    <phoneticPr fontId="1"/>
  </si>
  <si>
    <t>目標量下限未満：52%
目標量上限超過：0.7%</t>
    <phoneticPr fontId="1"/>
  </si>
  <si>
    <t>&lt;21</t>
    <phoneticPr fontId="1"/>
  </si>
  <si>
    <t>目標量未満：87%</t>
    <rPh sb="3" eb="5">
      <t>ミマン</t>
    </rPh>
    <phoneticPr fontId="1"/>
  </si>
  <si>
    <t>&gt;850</t>
    <phoneticPr fontId="1"/>
  </si>
  <si>
    <t>&lt;1.1</t>
    <phoneticPr fontId="1"/>
  </si>
  <si>
    <t>推定平均必要量未満：71%</t>
    <phoneticPr fontId="1"/>
  </si>
  <si>
    <t>&lt;1.2</t>
    <phoneticPr fontId="1"/>
  </si>
  <si>
    <t>推定平均必要量未満：67%</t>
    <phoneticPr fontId="1"/>
  </si>
  <si>
    <t>&lt;2.0</t>
    <phoneticPr fontId="1"/>
  </si>
  <si>
    <t>推定平均必要量未満：9%</t>
    <phoneticPr fontId="1"/>
  </si>
  <si>
    <t>&lt;85</t>
    <phoneticPr fontId="1"/>
  </si>
  <si>
    <t>推定平均必要量未満：53%</t>
    <phoneticPr fontId="1"/>
  </si>
  <si>
    <t>&lt;600</t>
    <phoneticPr fontId="1"/>
  </si>
  <si>
    <t>推定平均必要量未満：0%</t>
    <phoneticPr fontId="1"/>
  </si>
  <si>
    <t>&lt;310</t>
    <phoneticPr fontId="1"/>
  </si>
  <si>
    <t>推定平均必要量未満：56%</t>
    <phoneticPr fontId="1"/>
  </si>
  <si>
    <t>&lt;12</t>
  </si>
  <si>
    <t>&gt;350</t>
    <phoneticPr fontId="1"/>
  </si>
  <si>
    <t>推定平均必要量未満：3%
耐容上限量超過：0%</t>
    <rPh sb="13" eb="18">
      <t>タイヨウジョウゲンリョウ</t>
    </rPh>
    <rPh sb="18" eb="20">
      <t>チョウカ</t>
    </rPh>
    <phoneticPr fontId="1"/>
  </si>
  <si>
    <t>&gt;55</t>
    <phoneticPr fontId="1"/>
  </si>
  <si>
    <t>推定平均必要量未満：22%
耐容上限量超過：0%</t>
    <rPh sb="14" eb="19">
      <t>タイヨウジョウゲンリョウ</t>
    </rPh>
    <rPh sb="19" eb="21">
      <t>チョウカ</t>
    </rPh>
    <phoneticPr fontId="1"/>
  </si>
  <si>
    <t>&gt;1000</t>
    <phoneticPr fontId="1"/>
  </si>
  <si>
    <t>推定平均必要量未満：13%
耐容上限量超過：2%</t>
    <rPh sb="14" eb="19">
      <t>タイヨウジョウゲンリョウ</t>
    </rPh>
    <rPh sb="19" eb="21">
      <t>チョウカ</t>
    </rPh>
    <phoneticPr fontId="1"/>
  </si>
  <si>
    <t>&gt;3000</t>
    <phoneticPr fontId="1"/>
  </si>
  <si>
    <t>目標量以上：30%</t>
    <rPh sb="0" eb="3">
      <t>モクヒョウリョウ</t>
    </rPh>
    <rPh sb="3" eb="5">
      <t>イジョウ</t>
    </rPh>
    <phoneticPr fontId="1"/>
  </si>
  <si>
    <t>&lt;600</t>
  </si>
  <si>
    <t>&gt;2500</t>
    <phoneticPr fontId="1"/>
  </si>
  <si>
    <t>推定平均必要量未満：68%
耐容上限量超過：0%</t>
    <rPh sb="14" eb="19">
      <t>タイヨウジョウゲンリョウ</t>
    </rPh>
    <rPh sb="19" eb="21">
      <t>チョウカ</t>
    </rPh>
    <phoneticPr fontId="1"/>
  </si>
  <si>
    <t>&lt;6.5</t>
  </si>
  <si>
    <t>&gt;50</t>
    <phoneticPr fontId="1"/>
  </si>
  <si>
    <t>&lt;9</t>
  </si>
  <si>
    <t>&gt;45</t>
    <phoneticPr fontId="1"/>
  </si>
  <si>
    <t>推定平均必要量未満：42%
耐容上限量超過：0%</t>
    <rPh sb="14" eb="19">
      <t>タイヨウジョウゲンリョウ</t>
    </rPh>
    <rPh sb="19" eb="21">
      <t>チョウカ</t>
    </rPh>
    <phoneticPr fontId="1"/>
  </si>
  <si>
    <t>&lt;0.7</t>
  </si>
  <si>
    <t>推定平均必要量未満：2%
耐容上限量超過：0%</t>
    <rPh sb="13" eb="18">
      <t>タイヨウジョウゲンリョウ</t>
    </rPh>
    <rPh sb="18" eb="20">
      <t>チョウカ</t>
    </rPh>
    <phoneticPr fontId="1"/>
  </si>
  <si>
    <t>&lt;20.0</t>
  </si>
  <si>
    <t>&gt;24.9</t>
  </si>
  <si>
    <t>20.0-24.9</t>
    <phoneticPr fontId="1"/>
  </si>
  <si>
    <t>&lt;14</t>
  </si>
  <si>
    <t>&lt;20</t>
  </si>
  <si>
    <t>&gt;30</t>
    <phoneticPr fontId="1"/>
  </si>
  <si>
    <t>&lt;50</t>
  </si>
  <si>
    <t>&lt;650</t>
  </si>
  <si>
    <t>&lt;1.1</t>
  </si>
  <si>
    <t>&lt;200</t>
  </si>
  <si>
    <t>&lt;1.5</t>
  </si>
  <si>
    <t>&gt;3000</t>
    <phoneticPr fontId="1"/>
  </si>
  <si>
    <t>目標量下限未満：2%
目標量上限超過：58%</t>
    <rPh sb="3" eb="5">
      <t>カゲン</t>
    </rPh>
    <rPh sb="5" eb="7">
      <t>ミマン</t>
    </rPh>
    <rPh sb="11" eb="14">
      <t>モクヒョウリョウ</t>
    </rPh>
    <rPh sb="14" eb="16">
      <t>ジョウゲン</t>
    </rPh>
    <phoneticPr fontId="1"/>
  </si>
  <si>
    <t>目標量超過：82%</t>
    <rPh sb="3" eb="5">
      <t>チョウカ</t>
    </rPh>
    <phoneticPr fontId="1"/>
  </si>
  <si>
    <t>-</t>
    <phoneticPr fontId="1"/>
  </si>
  <si>
    <t>目標量下限未満：44%
目標量上限超過：2%</t>
    <phoneticPr fontId="1"/>
  </si>
  <si>
    <t>&lt;18</t>
    <phoneticPr fontId="1"/>
  </si>
  <si>
    <t>目標量未満：76%</t>
    <rPh sb="3" eb="5">
      <t>ミマン</t>
    </rPh>
    <phoneticPr fontId="1"/>
  </si>
  <si>
    <t>&lt;500</t>
  </si>
  <si>
    <t>&gt;700</t>
    <phoneticPr fontId="1"/>
  </si>
  <si>
    <t>&lt;0.9</t>
    <phoneticPr fontId="1"/>
  </si>
  <si>
    <t>推定平均必要量未満：65%</t>
    <phoneticPr fontId="1"/>
  </si>
  <si>
    <t>&lt;1.0</t>
  </si>
  <si>
    <t>&lt;1.0</t>
    <phoneticPr fontId="1"/>
  </si>
  <si>
    <t>推定平均必要量未満：55%</t>
    <phoneticPr fontId="1"/>
  </si>
  <si>
    <t>&gt;250</t>
    <phoneticPr fontId="1"/>
  </si>
  <si>
    <t>推定平均必要量未満：26%
耐容上限量超過：0%</t>
    <rPh sb="14" eb="19">
      <t>タイヨウジョウゲンリョウ</t>
    </rPh>
    <rPh sb="19" eb="21">
      <t>チョウカ</t>
    </rPh>
    <phoneticPr fontId="1"/>
  </si>
  <si>
    <t>推定平均必要量未満：15%</t>
    <phoneticPr fontId="1"/>
  </si>
  <si>
    <t>推定平均必要量未満：14%
耐容上限量超過：1%</t>
    <rPh sb="14" eb="19">
      <t>タイヨウジョウゲンリョウ</t>
    </rPh>
    <rPh sb="19" eb="21">
      <t>チョウカ</t>
    </rPh>
    <phoneticPr fontId="1"/>
  </si>
  <si>
    <t>推定平均必要量未満：49%</t>
    <phoneticPr fontId="1"/>
  </si>
  <si>
    <t>&gt;2600</t>
    <phoneticPr fontId="1"/>
  </si>
  <si>
    <t>目標量以上：41%</t>
    <rPh sb="0" eb="3">
      <t>モクヒョウリョウ</t>
    </rPh>
    <rPh sb="3" eb="5">
      <t>イジョウ</t>
    </rPh>
    <phoneticPr fontId="1"/>
  </si>
  <si>
    <t>&lt;550</t>
  </si>
  <si>
    <t>推定平均必要量未満：61%
耐容上限量超過：0%</t>
    <rPh sb="14" eb="19">
      <t>タイヨウジョウゲンリョウ</t>
    </rPh>
    <rPh sb="19" eb="21">
      <t>チョウカ</t>
    </rPh>
    <phoneticPr fontId="1"/>
  </si>
  <si>
    <t>&lt;240</t>
    <phoneticPr fontId="1"/>
  </si>
  <si>
    <t>推定平均必要量未満：37%</t>
    <phoneticPr fontId="1"/>
  </si>
  <si>
    <t>&lt;5.5</t>
  </si>
  <si>
    <t>推定平均必要量未満：9%
耐容上限量超過：0%</t>
    <rPh sb="13" eb="18">
      <t>タイヨウジョウゲンリョウ</t>
    </rPh>
    <rPh sb="18" eb="20">
      <t>チョウカ</t>
    </rPh>
    <phoneticPr fontId="1"/>
  </si>
  <si>
    <t>&gt;40</t>
    <phoneticPr fontId="1"/>
  </si>
  <si>
    <t>&lt;7</t>
  </si>
  <si>
    <t>推定平均必要量未満：28%
耐容上限量超過：0%</t>
    <rPh sb="14" eb="19">
      <t>タイヨウジョウゲンリョウ</t>
    </rPh>
    <rPh sb="19" eb="21">
      <t>チョウカ</t>
    </rPh>
    <phoneticPr fontId="1"/>
  </si>
  <si>
    <t>&gt;35</t>
    <phoneticPr fontId="1"/>
  </si>
  <si>
    <t>&lt;0.6</t>
  </si>
  <si>
    <t>推定平均必要量未満：1%
耐容上限量超過：0%</t>
    <rPh sb="13" eb="18">
      <t>タイヨウジョウゲンリョウ</t>
    </rPh>
    <rPh sb="18" eb="20">
      <t>チョウカ</t>
    </rPh>
    <phoneticPr fontId="1"/>
  </si>
  <si>
    <r>
      <t>BMI (kg/m</t>
    </r>
    <r>
      <rPr>
        <b/>
        <vertAlign val="superscript"/>
        <sz val="11"/>
        <rFont val="游ゴシック"/>
        <family val="3"/>
        <charset val="128"/>
        <scheme val="minor"/>
      </rPr>
      <t>2</t>
    </r>
    <r>
      <rPr>
        <b/>
        <sz val="11"/>
        <rFont val="游ゴシック"/>
        <family val="3"/>
        <charset val="128"/>
        <scheme val="minor"/>
      </rPr>
      <t>)</t>
    </r>
    <phoneticPr fontId="1"/>
  </si>
  <si>
    <r>
      <t>BMI（kg/m</t>
    </r>
    <r>
      <rPr>
        <vertAlign val="superscript"/>
        <sz val="11"/>
        <rFont val="游ゴシック"/>
        <family val="3"/>
        <charset val="128"/>
        <scheme val="minor"/>
      </rPr>
      <t>2</t>
    </r>
    <r>
      <rPr>
        <sz val="11"/>
        <rFont val="游ゴシック"/>
        <family val="2"/>
        <scheme val="minor"/>
      </rPr>
      <t>）</t>
    </r>
    <phoneticPr fontId="1"/>
  </si>
  <si>
    <r>
      <t>男性では、</t>
    </r>
    <r>
      <rPr>
        <sz val="11"/>
        <rFont val="游ゴシック"/>
        <family val="3"/>
        <charset val="128"/>
        <scheme val="minor"/>
      </rPr>
      <t>目標の範囲内にある者は半数を超えていが、目標範囲の上限値を超える者が全体の1/4を占め、エネルギー摂取量が過剰である可能性が高い者が多かった。</t>
    </r>
    <r>
      <rPr>
        <sz val="11"/>
        <rFont val="游ゴシック"/>
        <family val="2"/>
        <scheme val="minor"/>
      </rPr>
      <t xml:space="preserve">
女性では、</t>
    </r>
    <r>
      <rPr>
        <sz val="11"/>
        <rFont val="游ゴシック"/>
        <family val="3"/>
        <charset val="128"/>
        <scheme val="minor"/>
      </rPr>
      <t>目標範囲の下限値未満の者が約半数を占めており、エネルギー摂取量が不足している可能性が高い者が多かった。</t>
    </r>
    <rPh sb="0" eb="2">
      <t>ダンセイ</t>
    </rPh>
    <rPh sb="10" eb="11">
      <t>ナイ</t>
    </rPh>
    <rPh sb="14" eb="15">
      <t>モノ</t>
    </rPh>
    <rPh sb="19" eb="20">
      <t>コ</t>
    </rPh>
    <rPh sb="30" eb="33">
      <t>ジョウゲンチ</t>
    </rPh>
    <rPh sb="34" eb="35">
      <t>コ</t>
    </rPh>
    <rPh sb="37" eb="38">
      <t>モノ</t>
    </rPh>
    <rPh sb="39" eb="41">
      <t>ゼンタイ</t>
    </rPh>
    <rPh sb="46" eb="47">
      <t>シ</t>
    </rPh>
    <rPh sb="54" eb="57">
      <t>セッシュリョウ</t>
    </rPh>
    <rPh sb="58" eb="60">
      <t>カジョウ</t>
    </rPh>
    <rPh sb="63" eb="66">
      <t>カノウセイ</t>
    </rPh>
    <rPh sb="67" eb="68">
      <t>タカ</t>
    </rPh>
    <rPh sb="69" eb="70">
      <t>モノ</t>
    </rPh>
    <rPh sb="71" eb="72">
      <t>オオ</t>
    </rPh>
    <rPh sb="77" eb="79">
      <t>ジョセイ</t>
    </rPh>
    <rPh sb="82" eb="86">
      <t>モクヒョウハンイ</t>
    </rPh>
    <rPh sb="95" eb="96">
      <t>ヤク</t>
    </rPh>
    <rPh sb="96" eb="98">
      <t>ハンスウ</t>
    </rPh>
    <rPh sb="99" eb="100">
      <t>シ</t>
    </rPh>
    <rPh sb="107" eb="109">
      <t>フソク</t>
    </rPh>
    <rPh sb="116" eb="119">
      <t>カノウセイ</t>
    </rPh>
    <phoneticPr fontId="1"/>
  </si>
  <si>
    <r>
      <t>たんぱく質</t>
    </r>
    <r>
      <rPr>
        <b/>
        <vertAlign val="superscript"/>
        <sz val="11"/>
        <rFont val="游ゴシック"/>
        <family val="3"/>
        <charset val="128"/>
        <scheme val="minor"/>
      </rPr>
      <t>1</t>
    </r>
    <rPh sb="4" eb="5">
      <t>シツ</t>
    </rPh>
    <phoneticPr fontId="1"/>
  </si>
  <si>
    <r>
      <t>脂質</t>
    </r>
    <r>
      <rPr>
        <b/>
        <vertAlign val="superscript"/>
        <sz val="11"/>
        <rFont val="游ゴシック"/>
        <family val="3"/>
        <charset val="128"/>
        <scheme val="minor"/>
      </rPr>
      <t>1</t>
    </r>
    <rPh sb="0" eb="2">
      <t>シシツ</t>
    </rPh>
    <phoneticPr fontId="1"/>
  </si>
  <si>
    <r>
      <t>飽和脂肪酸</t>
    </r>
    <r>
      <rPr>
        <b/>
        <vertAlign val="superscript"/>
        <sz val="11"/>
        <rFont val="游ゴシック"/>
        <family val="3"/>
        <charset val="128"/>
        <scheme val="minor"/>
      </rPr>
      <t>2,3</t>
    </r>
    <rPh sb="0" eb="5">
      <t>ホウワシボウサン</t>
    </rPh>
    <phoneticPr fontId="1"/>
  </si>
  <si>
    <r>
      <t>炭水化物</t>
    </r>
    <r>
      <rPr>
        <b/>
        <vertAlign val="superscript"/>
        <sz val="11"/>
        <rFont val="游ゴシック"/>
        <family val="3"/>
        <charset val="128"/>
        <scheme val="minor"/>
      </rPr>
      <t>1,4</t>
    </r>
    <rPh sb="0" eb="4">
      <t>タンスイカブツ</t>
    </rPh>
    <phoneticPr fontId="1"/>
  </si>
  <si>
    <r>
      <t>ビタミンA</t>
    </r>
    <r>
      <rPr>
        <b/>
        <vertAlign val="superscript"/>
        <sz val="11"/>
        <rFont val="游ゴシック"/>
        <family val="3"/>
        <charset val="128"/>
        <scheme val="minor"/>
      </rPr>
      <t>5</t>
    </r>
    <phoneticPr fontId="1"/>
  </si>
  <si>
    <r>
      <t>ビタミンD</t>
    </r>
    <r>
      <rPr>
        <b/>
        <vertAlign val="superscript"/>
        <sz val="11"/>
        <rFont val="游ゴシック"/>
        <family val="3"/>
        <charset val="128"/>
        <scheme val="minor"/>
      </rPr>
      <t>6</t>
    </r>
    <phoneticPr fontId="1"/>
  </si>
  <si>
    <r>
      <t>ビタミンE</t>
    </r>
    <r>
      <rPr>
        <b/>
        <vertAlign val="superscript"/>
        <sz val="11"/>
        <rFont val="游ゴシック"/>
        <family val="3"/>
        <charset val="128"/>
        <scheme val="minor"/>
      </rPr>
      <t>7</t>
    </r>
    <phoneticPr fontId="1"/>
  </si>
  <si>
    <r>
      <t>ビタミンB</t>
    </r>
    <r>
      <rPr>
        <b/>
        <vertAlign val="subscript"/>
        <sz val="11"/>
        <rFont val="游ゴシック"/>
        <family val="3"/>
        <charset val="128"/>
        <scheme val="minor"/>
      </rPr>
      <t xml:space="preserve">1 </t>
    </r>
    <r>
      <rPr>
        <b/>
        <vertAlign val="superscript"/>
        <sz val="11"/>
        <rFont val="游ゴシック"/>
        <family val="3"/>
        <charset val="128"/>
        <scheme val="minor"/>
      </rPr>
      <t>8</t>
    </r>
    <phoneticPr fontId="1"/>
  </si>
  <si>
    <r>
      <t>ビタミンB</t>
    </r>
    <r>
      <rPr>
        <b/>
        <vertAlign val="subscript"/>
        <sz val="11"/>
        <rFont val="游ゴシック"/>
        <family val="3"/>
        <charset val="128"/>
        <scheme val="minor"/>
      </rPr>
      <t>2</t>
    </r>
    <r>
      <rPr>
        <b/>
        <sz val="11"/>
        <rFont val="游ゴシック"/>
        <family val="3"/>
        <charset val="128"/>
        <scheme val="minor"/>
      </rPr>
      <t xml:space="preserve"> </t>
    </r>
    <r>
      <rPr>
        <b/>
        <vertAlign val="superscript"/>
        <sz val="11"/>
        <rFont val="游ゴシック"/>
        <family val="3"/>
        <charset val="128"/>
        <scheme val="minor"/>
      </rPr>
      <t>9</t>
    </r>
    <phoneticPr fontId="1"/>
  </si>
  <si>
    <r>
      <t>ナイアシン</t>
    </r>
    <r>
      <rPr>
        <b/>
        <vertAlign val="superscript"/>
        <sz val="11"/>
        <rFont val="游ゴシック"/>
        <family val="3"/>
        <charset val="128"/>
        <scheme val="minor"/>
      </rPr>
      <t>10</t>
    </r>
    <phoneticPr fontId="1"/>
  </si>
  <si>
    <r>
      <t>ビタミンB</t>
    </r>
    <r>
      <rPr>
        <b/>
        <vertAlign val="subscript"/>
        <sz val="11"/>
        <rFont val="游ゴシック"/>
        <family val="3"/>
        <charset val="128"/>
        <scheme val="minor"/>
      </rPr>
      <t>6</t>
    </r>
    <r>
      <rPr>
        <b/>
        <sz val="11"/>
        <rFont val="游ゴシック"/>
        <family val="3"/>
        <charset val="128"/>
        <scheme val="minor"/>
      </rPr>
      <t xml:space="preserve"> </t>
    </r>
    <r>
      <rPr>
        <b/>
        <vertAlign val="superscript"/>
        <sz val="11"/>
        <rFont val="游ゴシック"/>
        <family val="3"/>
        <charset val="128"/>
        <scheme val="minor"/>
      </rPr>
      <t>11</t>
    </r>
    <phoneticPr fontId="1"/>
  </si>
  <si>
    <r>
      <t>ビタミンＢ</t>
    </r>
    <r>
      <rPr>
        <b/>
        <vertAlign val="subscript"/>
        <sz val="11"/>
        <rFont val="游ゴシック"/>
        <family val="3"/>
        <charset val="128"/>
        <scheme val="minor"/>
      </rPr>
      <t>12</t>
    </r>
    <r>
      <rPr>
        <b/>
        <vertAlign val="superscript"/>
        <sz val="11"/>
        <rFont val="游ゴシック"/>
        <family val="3"/>
        <charset val="128"/>
        <scheme val="minor"/>
      </rPr>
      <t xml:space="preserve"> 12</t>
    </r>
    <phoneticPr fontId="1"/>
  </si>
  <si>
    <r>
      <t>葉酸</t>
    </r>
    <r>
      <rPr>
        <b/>
        <vertAlign val="superscript"/>
        <sz val="11"/>
        <rFont val="游ゴシック"/>
        <family val="3"/>
        <charset val="128"/>
        <scheme val="minor"/>
      </rPr>
      <t xml:space="preserve"> 13</t>
    </r>
    <rPh sb="0" eb="2">
      <t>ヨウサン</t>
    </rPh>
    <phoneticPr fontId="1"/>
  </si>
  <si>
    <r>
      <t>ビタミンC</t>
    </r>
    <r>
      <rPr>
        <b/>
        <vertAlign val="superscript"/>
        <sz val="11"/>
        <rFont val="游ゴシック"/>
        <family val="3"/>
        <charset val="128"/>
        <scheme val="minor"/>
      </rPr>
      <t>14</t>
    </r>
    <phoneticPr fontId="1"/>
  </si>
  <si>
    <r>
      <t>ナトリウム</t>
    </r>
    <r>
      <rPr>
        <b/>
        <vertAlign val="superscript"/>
        <sz val="11"/>
        <rFont val="游ゴシック"/>
        <family val="3"/>
        <charset val="128"/>
        <scheme val="minor"/>
      </rPr>
      <t>15</t>
    </r>
    <phoneticPr fontId="1"/>
  </si>
  <si>
    <t>推定平均必要量を下回る者の割合は0%であり、不足者はほとんどいないと考えられる。一方、目標量を超える者の割合は79%であり、食塩摂取量の過多により生活習慣病の発症リスクの高い者が多いと考えられる。</t>
    <rPh sb="0" eb="7">
      <t>スイテイヘイキンヒツヨウリョウ</t>
    </rPh>
    <rPh sb="8" eb="10">
      <t>シタマワ</t>
    </rPh>
    <rPh sb="11" eb="12">
      <t>モノ</t>
    </rPh>
    <rPh sb="13" eb="15">
      <t>ワリアイ</t>
    </rPh>
    <rPh sb="22" eb="24">
      <t>フソク</t>
    </rPh>
    <rPh sb="24" eb="25">
      <t>シャ</t>
    </rPh>
    <rPh sb="34" eb="35">
      <t>カンガ</t>
    </rPh>
    <rPh sb="40" eb="42">
      <t>イッポウ</t>
    </rPh>
    <rPh sb="43" eb="45">
      <t>モクヒョウ</t>
    </rPh>
    <rPh sb="50" eb="51">
      <t>メイ</t>
    </rPh>
    <rPh sb="52" eb="54">
      <t>ワリアイ</t>
    </rPh>
    <rPh sb="62" eb="67">
      <t>ショクエンセッシュリョウ</t>
    </rPh>
    <rPh sb="68" eb="70">
      <t>カタ</t>
    </rPh>
    <phoneticPr fontId="1"/>
  </si>
  <si>
    <t>推定平均必要量を下回る者の割合は0%であり、不足者はほとんどいないと考えられる。一方、目標量を超える者の割合は81%であり、食塩摂取量の過多により生活習慣病の発症リスクの高い者が多いと考えられる。</t>
    <rPh sb="24" eb="25">
      <t>シャ</t>
    </rPh>
    <phoneticPr fontId="1"/>
  </si>
  <si>
    <r>
      <t>マグネシウム</t>
    </r>
    <r>
      <rPr>
        <b/>
        <vertAlign val="superscript"/>
        <sz val="11"/>
        <rFont val="游ゴシック"/>
        <family val="3"/>
        <charset val="128"/>
        <scheme val="minor"/>
      </rPr>
      <t>16</t>
    </r>
    <phoneticPr fontId="1"/>
  </si>
  <si>
    <r>
      <t xml:space="preserve">鉄 </t>
    </r>
    <r>
      <rPr>
        <b/>
        <vertAlign val="superscript"/>
        <sz val="11"/>
        <rFont val="游ゴシック"/>
        <family val="3"/>
        <charset val="128"/>
        <scheme val="minor"/>
      </rPr>
      <t>17</t>
    </r>
    <rPh sb="0" eb="1">
      <t>テツ</t>
    </rPh>
    <phoneticPr fontId="1"/>
  </si>
  <si>
    <r>
      <rPr>
        <vertAlign val="superscript"/>
        <sz val="11"/>
        <rFont val="游ゴシック"/>
        <family val="3"/>
        <charset val="128"/>
        <scheme val="minor"/>
      </rPr>
      <t>1</t>
    </r>
    <r>
      <rPr>
        <sz val="11"/>
        <rFont val="游ゴシック"/>
        <family val="2"/>
        <scheme val="minor"/>
      </rPr>
      <t xml:space="preserve"> 目標量の範囲に関しては、おおむねの値を示したものである。</t>
    </r>
    <rPh sb="2" eb="5">
      <t>モクヒョウリョウ</t>
    </rPh>
    <phoneticPr fontId="1"/>
  </si>
  <si>
    <r>
      <rPr>
        <vertAlign val="superscript"/>
        <sz val="11"/>
        <rFont val="游ゴシック"/>
        <family val="3"/>
        <charset val="128"/>
        <scheme val="minor"/>
      </rPr>
      <t>2</t>
    </r>
    <r>
      <rPr>
        <sz val="11"/>
        <rFont val="游ゴシック"/>
        <family val="2"/>
        <scheme val="minor"/>
      </rPr>
      <t xml:space="preserve"> 飽和脂肪酸と同じく、脂質異常症及び循環器疾患に関与する栄養素としてコレステロールがある。コレステロールに目標量は設定しないが、これは許容される摂取量に上限が存在しないことを保証するものではない。</t>
    </r>
    <phoneticPr fontId="1"/>
  </si>
  <si>
    <r>
      <rPr>
        <vertAlign val="superscript"/>
        <sz val="11"/>
        <rFont val="游ゴシック"/>
        <family val="3"/>
        <charset val="128"/>
        <scheme val="minor"/>
      </rPr>
      <t>3</t>
    </r>
    <r>
      <rPr>
        <sz val="11"/>
        <rFont val="游ゴシック"/>
        <family val="2"/>
        <scheme val="minor"/>
      </rPr>
      <t xml:space="preserve"> 飽和脂肪酸と同じく、冠動脈疾患に関与する栄養素としてトランス脂肪酸がある。日本人の大多数は、トランス脂肪酸に関する世界保健機関（WHO）の目標（1％ エネルギー未満）を下回っており、トランス脂肪酸の摂取による健康への影響は、飽和脂肪酸の摂取によるものと比べて小さいと考えられる。</t>
    </r>
    <phoneticPr fontId="1"/>
  </si>
  <si>
    <r>
      <rPr>
        <vertAlign val="superscript"/>
        <sz val="11"/>
        <rFont val="游ゴシック"/>
        <family val="3"/>
        <charset val="128"/>
        <scheme val="minor"/>
      </rPr>
      <t>4</t>
    </r>
    <r>
      <rPr>
        <sz val="11"/>
        <rFont val="游ゴシック"/>
        <family val="2"/>
        <scheme val="minor"/>
      </rPr>
      <t xml:space="preserve"> アルコールを含む。ただし、アルコールの摂取を勧めるものではない。</t>
    </r>
    <phoneticPr fontId="1"/>
  </si>
  <si>
    <t>集団の食事改善のためのアセスメントでは推奨量を使用しない。</t>
    <rPh sb="0" eb="2">
      <t>シュウダン</t>
    </rPh>
    <rPh sb="3" eb="7">
      <t>ショクジカイゼン</t>
    </rPh>
    <rPh sb="19" eb="22">
      <t>スイショウリョウ</t>
    </rPh>
    <rPh sb="23" eb="25">
      <t>シヨウ</t>
    </rPh>
    <phoneticPr fontId="1"/>
  </si>
  <si>
    <t>習慣的な摂取量の分布により、耐容上限量を上回る者の割合を過剰摂取の可能性を有する者の割合とする。（集団内の全ての者の摂取量が耐容上限量を超えないことを目的に立案）</t>
    <phoneticPr fontId="1"/>
  </si>
  <si>
    <t>摂取量の分布により、目標量の範囲を逸脱する者の割合を算出、生活習慣病を発症するリスクを有する者の割合とする。（摂取量が目標量の範囲内に入る者又は近づく者の割合を増やすことを目的に立案）</t>
    <rPh sb="0" eb="2">
      <t>セッシュ</t>
    </rPh>
    <rPh sb="2" eb="3">
      <t>リョウ</t>
    </rPh>
    <rPh sb="4" eb="6">
      <t>ブンプ</t>
    </rPh>
    <rPh sb="10" eb="12">
      <t>モクヒョウ</t>
    </rPh>
    <rPh sb="12" eb="13">
      <t>リョウ</t>
    </rPh>
    <rPh sb="14" eb="16">
      <t>ハンイ</t>
    </rPh>
    <rPh sb="17" eb="19">
      <t>イツダツ</t>
    </rPh>
    <rPh sb="21" eb="22">
      <t>モノ</t>
    </rPh>
    <rPh sb="23" eb="25">
      <t>ワリアイ</t>
    </rPh>
    <rPh sb="26" eb="28">
      <t>サンシュツ</t>
    </rPh>
    <rPh sb="29" eb="31">
      <t>セイカツ</t>
    </rPh>
    <rPh sb="31" eb="33">
      <t>シュウカン</t>
    </rPh>
    <rPh sb="33" eb="34">
      <t>ビョウ</t>
    </rPh>
    <rPh sb="35" eb="37">
      <t>ハッショウ</t>
    </rPh>
    <rPh sb="43" eb="44">
      <t>ユウ</t>
    </rPh>
    <rPh sb="46" eb="47">
      <t>モノ</t>
    </rPh>
    <rPh sb="48" eb="50">
      <t>ワリアイ</t>
    </rPh>
    <rPh sb="55" eb="57">
      <t>セッシュ</t>
    </rPh>
    <rPh sb="57" eb="58">
      <t>リョウ</t>
    </rPh>
    <rPh sb="59" eb="61">
      <t>モクヒョウ</t>
    </rPh>
    <rPh sb="61" eb="62">
      <t>リョウ</t>
    </rPh>
    <rPh sb="63" eb="66">
      <t>ハンイナイ</t>
    </rPh>
    <rPh sb="67" eb="68">
      <t>ハイ</t>
    </rPh>
    <rPh sb="69" eb="70">
      <t>モノ</t>
    </rPh>
    <rPh sb="70" eb="71">
      <t>マタ</t>
    </rPh>
    <rPh sb="72" eb="73">
      <t>チカ</t>
    </rPh>
    <rPh sb="75" eb="76">
      <t>モノ</t>
    </rPh>
    <rPh sb="77" eb="79">
      <t>ワリアイ</t>
    </rPh>
    <rPh sb="80" eb="81">
      <t>フ</t>
    </rPh>
    <rPh sb="86" eb="88">
      <t>モクテキ</t>
    </rPh>
    <rPh sb="89" eb="91">
      <t>リツアン</t>
    </rPh>
    <phoneticPr fontId="1"/>
  </si>
  <si>
    <t>摂取量の分布により、推定平均必要量未満の者の割合を不足者の割合とする。（カットポイント法）</t>
    <rPh sb="0" eb="2">
      <t>セッシュ</t>
    </rPh>
    <rPh sb="2" eb="3">
      <t>リョウ</t>
    </rPh>
    <rPh sb="4" eb="6">
      <t>ブンプ</t>
    </rPh>
    <rPh sb="10" eb="12">
      <t>スイテイ</t>
    </rPh>
    <rPh sb="12" eb="14">
      <t>ヘイキン</t>
    </rPh>
    <rPh sb="14" eb="16">
      <t>ヒツヨウ</t>
    </rPh>
    <rPh sb="16" eb="17">
      <t>リョウ</t>
    </rPh>
    <rPh sb="17" eb="19">
      <t>ミマン</t>
    </rPh>
    <rPh sb="20" eb="21">
      <t>モノ</t>
    </rPh>
    <rPh sb="22" eb="24">
      <t>ワリアイ</t>
    </rPh>
    <rPh sb="25" eb="27">
      <t>フソク</t>
    </rPh>
    <rPh sb="27" eb="28">
      <t>シャ</t>
    </rPh>
    <rPh sb="29" eb="31">
      <t>ワリアイ</t>
    </rPh>
    <rPh sb="43" eb="44">
      <t>ホウ</t>
    </rPh>
    <phoneticPr fontId="1"/>
  </si>
  <si>
    <r>
      <t>推定平均必要量を下回る者の割合は80%であり、不足者の割合が高いと考えられる。耐容上限量を超える者の割合は0.7%であり、</t>
    </r>
    <r>
      <rPr>
        <sz val="11"/>
        <color rgb="FFFF0000"/>
        <rFont val="游ゴシック"/>
        <family val="3"/>
        <charset val="128"/>
        <scheme val="minor"/>
      </rPr>
      <t>過剰のリスクがある者がわずかに存在する</t>
    </r>
    <r>
      <rPr>
        <sz val="11"/>
        <rFont val="游ゴシック"/>
        <family val="3"/>
        <charset val="128"/>
        <scheme val="minor"/>
      </rPr>
      <t>。</t>
    </r>
    <rPh sb="0" eb="7">
      <t>スイテイヘイキンヒツヨウリョウ</t>
    </rPh>
    <rPh sb="8" eb="10">
      <t>シタマワ</t>
    </rPh>
    <rPh sb="11" eb="12">
      <t>モノ</t>
    </rPh>
    <rPh sb="13" eb="15">
      <t>ワリアイ</t>
    </rPh>
    <rPh sb="23" eb="25">
      <t>フソク</t>
    </rPh>
    <rPh sb="25" eb="26">
      <t>シャ</t>
    </rPh>
    <rPh sb="27" eb="29">
      <t>ワリアイ</t>
    </rPh>
    <rPh sb="30" eb="31">
      <t>タカ</t>
    </rPh>
    <rPh sb="33" eb="34">
      <t>カンガ</t>
    </rPh>
    <rPh sb="39" eb="41">
      <t>タイヨウ</t>
    </rPh>
    <rPh sb="41" eb="43">
      <t>ジョウゲン</t>
    </rPh>
    <rPh sb="43" eb="44">
      <t>リョウ</t>
    </rPh>
    <rPh sb="45" eb="46">
      <t>コ</t>
    </rPh>
    <rPh sb="48" eb="49">
      <t>モノ</t>
    </rPh>
    <rPh sb="50" eb="52">
      <t>ワリアイ</t>
    </rPh>
    <rPh sb="61" eb="63">
      <t>カジョウ</t>
    </rPh>
    <rPh sb="70" eb="71">
      <t>モノ</t>
    </rPh>
    <rPh sb="76" eb="78">
      <t>ソンザイ</t>
    </rPh>
    <phoneticPr fontId="1"/>
  </si>
  <si>
    <t>推定平均必要量を下回る者の割合は61%であり、不足者の割合が高いと考えられる。一方、耐容上限量を超える者はおらず、過剰のリスクがある者はほとんどいないと考えられる。</t>
    <rPh sb="11" eb="12">
      <t>モノ</t>
    </rPh>
    <rPh sb="13" eb="15">
      <t>ワリアイ</t>
    </rPh>
    <rPh sb="25" eb="26">
      <t>シャ</t>
    </rPh>
    <rPh sb="27" eb="29">
      <t>ワリアイ</t>
    </rPh>
    <rPh sb="39" eb="41">
      <t>イッポウ</t>
    </rPh>
    <rPh sb="51" eb="52">
      <t>モノ</t>
    </rPh>
    <phoneticPr fontId="1"/>
  </si>
  <si>
    <t>集団の摂取量の中央値が目安量付近かそれ以上であれば、集団のなかで不足する者はほとんどおらず、適切な摂取量だと判断できる。なお、目安量を下回る場合は、不足状態にあるかどうか判断できない。</t>
    <rPh sb="0" eb="2">
      <t>シュウダン</t>
    </rPh>
    <rPh sb="3" eb="6">
      <t>セッシュリョウ</t>
    </rPh>
    <rPh sb="7" eb="10">
      <t>チュウオウチ</t>
    </rPh>
    <rPh sb="11" eb="14">
      <t>メヤスリョウ</t>
    </rPh>
    <rPh sb="14" eb="16">
      <t>フキン</t>
    </rPh>
    <rPh sb="19" eb="21">
      <t>イジョウ</t>
    </rPh>
    <rPh sb="26" eb="28">
      <t>シュウダン</t>
    </rPh>
    <rPh sb="36" eb="37">
      <t>モノ</t>
    </rPh>
    <rPh sb="46" eb="48">
      <t>テキセツ</t>
    </rPh>
    <rPh sb="49" eb="52">
      <t>セッシュリョウ</t>
    </rPh>
    <rPh sb="63" eb="66">
      <t>メヤスリョウ</t>
    </rPh>
    <rPh sb="67" eb="69">
      <t>シタマワ</t>
    </rPh>
    <rPh sb="70" eb="72">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</si>
</sst>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color theme="1"/>
      <name val="游ゴシック"/>
      <family val="2"/>
      <scheme val="minor"/>
    </font>
    <font>
      <sz val="6"/>
      <name val="游ゴシック"/>
      <family val="3"/>
      <charset val="128"/>
      <scheme val="minor"/>
    </font>
    <font>
      <sz val="11"/>
      <color theme="1"/>
      <name val="游ゴシック"/>
      <family val="3"/>
      <charset val="128"/>
      <scheme val="minor"/>
    </font>
    <font>
      <b/>
      <sz val="11"/>
      <color theme="1"/>
      <name val="游ゴシック"/>
      <family val="3"/>
      <charset val="128"/>
      <scheme val="minor"/>
    </font>
    <font>
      <sz val="11"/>
      <name val="游ゴシック"/>
      <family val="3"/>
      <charset val="128"/>
      <scheme val="minor"/>
    </font>
    <font>
      <vertAlign val="superscript"/>
      <sz val="11"/>
      <name val="游ゴシック"/>
      <family val="3"/>
      <charset val="128"/>
      <scheme val="minor"/>
    </font>
    <font>
      <sz val="11"/>
      <name val="游ゴシック"/>
      <family val="2"/>
      <scheme val="minor"/>
    </font>
    <font>
      <sz val="11"/>
      <name val="Consolas"/>
      <family val="3"/>
    </font>
    <font>
      <vertAlign val="subscript"/>
      <sz val="11"/>
      <name val="游ゴシック"/>
      <family val="3"/>
      <charset val="128"/>
      <scheme val="minor"/>
    </font>
    <font>
      <sz val="11"/>
      <name val="Consolas"/>
      <family val="2"/>
    </font>
    <font>
      <vertAlign val="superscript"/>
      <sz val="11"/>
      <color theme="1"/>
      <name val="游ゴシック"/>
      <family val="3"/>
      <charset val="128"/>
      <scheme val="minor"/>
    </font>
    <font>
      <b/>
      <sz val="11"/>
      <name val="游ゴシック"/>
      <family val="3"/>
      <charset val="128"/>
      <scheme val="minor"/>
    </font>
    <font>
      <b/>
      <vertAlign val="superscript"/>
      <sz val="11"/>
      <name val="游ゴシック"/>
      <family val="3"/>
      <charset val="128"/>
      <scheme val="minor"/>
    </font>
    <font>
      <b/>
      <vertAlign val="subscript"/>
      <sz val="11"/>
      <name val="游ゴシック"/>
      <family val="3"/>
      <charset val="128"/>
      <scheme val="minor"/>
    </font>
    <font>
      <sz val="11"/>
      <name val="ＭＳ Ｐ明朝"/>
      <family val="1"/>
      <charset val="128"/>
    </font>
    <font>
      <sz val="11"/>
      <name val="ＭＳ Ｐゴシック"/>
      <family val="3"/>
      <charset val="128"/>
    </font>
    <font>
      <b/>
      <sz val="11"/>
      <name val="ＭＳ Ｐゴシック"/>
      <family val="3"/>
      <charset val="128"/>
    </font>
    <font>
      <sz val="6"/>
      <name val="ＭＳ Ｐ明朝"/>
      <family val="1"/>
      <charset val="128"/>
    </font>
    <font>
      <sz val="11"/>
      <color rgb="FFFF0000"/>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style="dotted">
        <color indexed="64"/>
      </top>
      <bottom style="thin">
        <color indexed="64"/>
      </bottom>
      <diagonal/>
    </border>
    <border>
      <left style="thin">
        <color indexed="64"/>
      </left>
      <right style="double">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double">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s>
  <cellStyleXfs count="2">
    <xf numFmtId="0" fontId="0" fillId="0" borderId="0"/>
    <xf numFmtId="0" fontId="14" fillId="0" borderId="0"/>
  </cellStyleXfs>
  <cellXfs count="110">
    <xf numFmtId="0" fontId="0" fillId="0" borderId="0" xfId="0"/>
    <xf numFmtId="0" fontId="0" fillId="2" borderId="1" xfId="0" applyFill="1" applyBorder="1" applyAlignment="1">
      <alignment horizontal="left" vertical="center"/>
    </xf>
    <xf numFmtId="0" fontId="0" fillId="0" borderId="0" xfId="0" applyAlignment="1">
      <alignment vertic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vertical="center"/>
    </xf>
    <xf numFmtId="0" fontId="3" fillId="0" borderId="0" xfId="0" applyFont="1"/>
    <xf numFmtId="0" fontId="4" fillId="0" borderId="0" xfId="0" applyFont="1" applyAlignment="1">
      <alignment vertical="center"/>
    </xf>
    <xf numFmtId="0" fontId="6" fillId="0" borderId="0" xfId="0" applyFont="1" applyAlignment="1">
      <alignment vertical="center"/>
    </xf>
    <xf numFmtId="0" fontId="0" fillId="0" borderId="1" xfId="0" applyBorder="1" applyAlignment="1">
      <alignment vertical="center" wrapText="1"/>
    </xf>
    <xf numFmtId="0" fontId="4" fillId="0" borderId="3"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horizontal="center" vertical="center"/>
    </xf>
    <xf numFmtId="0" fontId="15" fillId="0" borderId="0" xfId="1" applyFont="1"/>
    <xf numFmtId="2" fontId="15" fillId="0" borderId="0" xfId="1" applyNumberFormat="1" applyFont="1"/>
    <xf numFmtId="176" fontId="15" fillId="0" borderId="0" xfId="1" applyNumberFormat="1" applyFont="1"/>
    <xf numFmtId="0" fontId="16" fillId="0" borderId="0" xfId="1" applyFont="1"/>
    <xf numFmtId="176" fontId="15" fillId="3" borderId="0" xfId="1" applyNumberFormat="1" applyFont="1" applyFill="1"/>
    <xf numFmtId="0" fontId="16" fillId="3" borderId="0" xfId="1" applyFont="1" applyFill="1"/>
    <xf numFmtId="1" fontId="0" fillId="0" borderId="0" xfId="0" applyNumberFormat="1"/>
    <xf numFmtId="176" fontId="0" fillId="0" borderId="0" xfId="0" applyNumberFormat="1"/>
    <xf numFmtId="2" fontId="0" fillId="0" borderId="0" xfId="0" applyNumberFormat="1"/>
    <xf numFmtId="0" fontId="0" fillId="0" borderId="0" xfId="0" applyAlignment="1">
      <alignment vertical="center" wrapText="1"/>
    </xf>
    <xf numFmtId="0" fontId="0" fillId="3" borderId="1" xfId="0" applyFill="1" applyBorder="1" applyAlignment="1">
      <alignment vertical="center" wrapText="1"/>
    </xf>
    <xf numFmtId="0" fontId="4" fillId="0" borderId="1" xfId="0" applyFont="1" applyBorder="1" applyAlignment="1">
      <alignment horizontal="left" vertical="top" wrapText="1"/>
    </xf>
    <xf numFmtId="176" fontId="6" fillId="0" borderId="1" xfId="0" applyNumberFormat="1" applyFont="1" applyBorder="1" applyAlignment="1">
      <alignment horizontal="center" vertical="center"/>
    </xf>
    <xf numFmtId="0" fontId="4" fillId="0" borderId="11" xfId="0" applyFont="1" applyBorder="1" applyAlignment="1">
      <alignment horizontal="center" vertical="center"/>
    </xf>
    <xf numFmtId="0" fontId="4" fillId="0" borderId="13" xfId="0" applyFont="1" applyBorder="1" applyAlignment="1">
      <alignment horizontal="center" vertical="center"/>
    </xf>
    <xf numFmtId="0" fontId="4" fillId="0" borderId="5"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center" vertical="center"/>
    </xf>
    <xf numFmtId="176" fontId="4" fillId="0" borderId="1" xfId="0" applyNumberFormat="1" applyFont="1" applyBorder="1" applyAlignment="1">
      <alignment horizontal="center" vertical="center"/>
    </xf>
    <xf numFmtId="0" fontId="4" fillId="0" borderId="1" xfId="0" applyFont="1" applyBorder="1" applyAlignment="1">
      <alignment vertical="center" wrapText="1"/>
    </xf>
    <xf numFmtId="0" fontId="4" fillId="0" borderId="12" xfId="0" applyFont="1" applyBorder="1" applyAlignment="1">
      <alignment horizontal="left" vertical="center" wrapText="1"/>
    </xf>
    <xf numFmtId="0" fontId="4" fillId="0" borderId="11" xfId="0" applyFont="1" applyBorder="1" applyAlignment="1">
      <alignment vertical="center" wrapText="1"/>
    </xf>
    <xf numFmtId="0" fontId="15" fillId="3" borderId="0" xfId="1" applyFont="1" applyFill="1"/>
    <xf numFmtId="2" fontId="15" fillId="3" borderId="0" xfId="1" applyNumberFormat="1" applyFont="1" applyFill="1"/>
    <xf numFmtId="0" fontId="11" fillId="0" borderId="0" xfId="0" applyFont="1" applyAlignment="1">
      <alignment vertical="center"/>
    </xf>
    <xf numFmtId="0" fontId="6" fillId="0" borderId="0" xfId="0" applyFont="1" applyAlignment="1">
      <alignment horizontal="right" vertical="center"/>
    </xf>
    <xf numFmtId="0" fontId="6" fillId="2" borderId="1" xfId="0" applyFont="1" applyFill="1" applyBorder="1" applyAlignment="1">
      <alignment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11" fillId="2" borderId="1" xfId="0" applyFont="1" applyFill="1" applyBorder="1" applyAlignment="1">
      <alignment vertical="center" wrapText="1"/>
    </xf>
    <xf numFmtId="0" fontId="11" fillId="2" borderId="3"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0" borderId="11" xfId="0" applyFont="1" applyBorder="1" applyAlignment="1">
      <alignment horizontal="right" vertical="center"/>
    </xf>
    <xf numFmtId="0" fontId="6" fillId="0" borderId="11" xfId="0" applyFont="1" applyBorder="1" applyAlignment="1">
      <alignment horizontal="center" vertical="center"/>
    </xf>
    <xf numFmtId="1" fontId="6" fillId="0" borderId="14" xfId="0" applyNumberFormat="1" applyFont="1" applyBorder="1" applyAlignment="1">
      <alignment horizontal="center" vertical="center"/>
    </xf>
    <xf numFmtId="1" fontId="6" fillId="0" borderId="11" xfId="0" applyNumberFormat="1" applyFont="1" applyBorder="1" applyAlignment="1">
      <alignment horizontal="center" vertical="center"/>
    </xf>
    <xf numFmtId="1" fontId="6" fillId="0" borderId="13" xfId="0" applyNumberFormat="1" applyFont="1" applyBorder="1" applyAlignment="1">
      <alignment horizontal="center" vertical="center"/>
    </xf>
    <xf numFmtId="0" fontId="11" fillId="0" borderId="5" xfId="0" applyFont="1" applyBorder="1" applyAlignment="1">
      <alignment horizontal="right" vertical="center"/>
    </xf>
    <xf numFmtId="0" fontId="6" fillId="0" borderId="5" xfId="0" applyFont="1" applyBorder="1" applyAlignment="1">
      <alignment horizontal="center" vertical="center"/>
    </xf>
    <xf numFmtId="1" fontId="6" fillId="0" borderId="6" xfId="0" applyNumberFormat="1" applyFont="1" applyBorder="1" applyAlignment="1">
      <alignment horizontal="center" vertical="center" wrapText="1"/>
    </xf>
    <xf numFmtId="1" fontId="6" fillId="0" borderId="5" xfId="0" applyNumberFormat="1" applyFont="1" applyBorder="1" applyAlignment="1">
      <alignment horizontal="center" vertical="center"/>
    </xf>
    <xf numFmtId="1" fontId="6" fillId="0" borderId="5" xfId="0" applyNumberFormat="1" applyFont="1" applyBorder="1" applyAlignment="1">
      <alignment horizontal="center" vertical="center" wrapText="1"/>
    </xf>
    <xf numFmtId="1" fontId="6" fillId="0" borderId="8" xfId="0" applyNumberFormat="1" applyFont="1" applyBorder="1" applyAlignment="1">
      <alignment horizontal="center" vertical="center"/>
    </xf>
    <xf numFmtId="0" fontId="4" fillId="0" borderId="6" xfId="0" applyFont="1" applyBorder="1" applyAlignment="1">
      <alignment vertical="center" wrapText="1"/>
    </xf>
    <xf numFmtId="0" fontId="4" fillId="0" borderId="7" xfId="0" applyFont="1" applyBorder="1" applyAlignment="1">
      <alignment vertical="center" wrapText="1"/>
    </xf>
    <xf numFmtId="0" fontId="6" fillId="0" borderId="6" xfId="0" applyFont="1" applyBorder="1" applyAlignment="1">
      <alignment vertical="center" wrapText="1"/>
    </xf>
    <xf numFmtId="0" fontId="6" fillId="0" borderId="5" xfId="0" applyFont="1" applyBorder="1" applyAlignment="1">
      <alignment vertical="center" wrapText="1"/>
    </xf>
    <xf numFmtId="0" fontId="11" fillId="0" borderId="1" xfId="0" applyFont="1" applyBorder="1" applyAlignment="1">
      <alignment vertical="center"/>
    </xf>
    <xf numFmtId="0" fontId="11" fillId="0" borderId="1" xfId="0" applyFont="1" applyBorder="1" applyAlignment="1">
      <alignment horizontal="right" vertical="center"/>
    </xf>
    <xf numFmtId="0" fontId="6" fillId="0" borderId="1" xfId="0" applyFont="1" applyBorder="1" applyAlignment="1">
      <alignment horizontal="center" vertical="center"/>
    </xf>
    <xf numFmtId="1" fontId="6" fillId="0" borderId="2" xfId="0" applyNumberFormat="1" applyFont="1" applyBorder="1" applyAlignment="1">
      <alignment horizontal="center" vertical="center" wrapText="1"/>
    </xf>
    <xf numFmtId="1" fontId="6" fillId="0" borderId="1" xfId="0" applyNumberFormat="1" applyFont="1" applyBorder="1" applyAlignment="1">
      <alignment horizontal="center" vertical="center"/>
    </xf>
    <xf numFmtId="1" fontId="6" fillId="0" borderId="3" xfId="0" applyNumberFormat="1" applyFont="1" applyBorder="1" applyAlignment="1">
      <alignment horizontal="center"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 xfId="0" applyFont="1" applyBorder="1" applyAlignment="1">
      <alignment vertical="center" wrapText="1"/>
    </xf>
    <xf numFmtId="1"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6" fillId="0" borderId="3" xfId="0" applyNumberFormat="1" applyFont="1" applyBorder="1" applyAlignment="1">
      <alignment horizontal="center" vertical="center"/>
    </xf>
    <xf numFmtId="1" fontId="6" fillId="0" borderId="1"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3" fontId="4" fillId="0" borderId="1" xfId="0" applyNumberFormat="1" applyFont="1" applyBorder="1" applyAlignment="1">
      <alignment horizontal="center" vertical="center"/>
    </xf>
    <xf numFmtId="0" fontId="11" fillId="2" borderId="1" xfId="0" applyFont="1" applyFill="1" applyBorder="1" applyAlignment="1">
      <alignment horizontal="right" vertical="center"/>
    </xf>
    <xf numFmtId="0" fontId="6" fillId="2" borderId="21" xfId="0" applyFont="1" applyFill="1" applyBorder="1" applyAlignment="1">
      <alignment horizontal="center" vertical="center"/>
    </xf>
    <xf numFmtId="1" fontId="6" fillId="2" borderId="22" xfId="0" applyNumberFormat="1" applyFont="1" applyFill="1" applyBorder="1" applyAlignment="1">
      <alignment horizontal="center" vertical="center"/>
    </xf>
    <xf numFmtId="0" fontId="6" fillId="2" borderId="22" xfId="0" applyFont="1" applyFill="1" applyBorder="1" applyAlignment="1">
      <alignment vertical="center" wrapText="1"/>
    </xf>
    <xf numFmtId="0" fontId="6" fillId="2" borderId="21" xfId="0" applyFont="1" applyFill="1" applyBorder="1" applyAlignment="1">
      <alignment vertical="center" wrapText="1"/>
    </xf>
    <xf numFmtId="176" fontId="6"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right" vertical="center"/>
    </xf>
    <xf numFmtId="0" fontId="6" fillId="0" borderId="0" xfId="0" applyFont="1" applyAlignment="1">
      <alignment horizontal="center" vertical="center"/>
    </xf>
    <xf numFmtId="1" fontId="6" fillId="0" borderId="0" xfId="0" applyNumberFormat="1" applyFont="1" applyAlignment="1">
      <alignment horizontal="center" vertical="center"/>
    </xf>
    <xf numFmtId="0" fontId="6" fillId="0" borderId="0" xfId="0" applyFont="1" applyAlignment="1">
      <alignment vertical="center" wrapText="1"/>
    </xf>
    <xf numFmtId="0" fontId="4" fillId="0" borderId="0" xfId="0" applyFont="1" applyAlignment="1">
      <alignment horizontal="left" vertical="center"/>
    </xf>
    <xf numFmtId="0" fontId="18" fillId="0" borderId="1" xfId="0" applyFont="1" applyBorder="1" applyAlignment="1">
      <alignment horizontal="left" vertical="top" wrapText="1"/>
    </xf>
    <xf numFmtId="0" fontId="11" fillId="0" borderId="1" xfId="0" applyFont="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 xfId="0" applyFont="1" applyFill="1" applyBorder="1" applyAlignment="1">
      <alignment horizontal="center" vertical="center"/>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11" fillId="2" borderId="19" xfId="0" applyFont="1" applyFill="1" applyBorder="1" applyAlignment="1">
      <alignment horizontal="center" vertical="center"/>
    </xf>
    <xf numFmtId="0" fontId="11" fillId="2" borderId="20" xfId="0" applyFont="1" applyFill="1" applyBorder="1" applyAlignment="1">
      <alignment horizontal="center" vertical="center"/>
    </xf>
    <xf numFmtId="0" fontId="11" fillId="0" borderId="17" xfId="0" applyFont="1" applyBorder="1" applyAlignment="1">
      <alignment horizontal="center" vertic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6" xfId="0" applyFont="1" applyBorder="1" applyAlignment="1">
      <alignment horizontal="center" vertical="center"/>
    </xf>
    <xf numFmtId="0" fontId="11" fillId="2" borderId="3" xfId="0" applyFont="1" applyFill="1" applyBorder="1" applyAlignment="1">
      <alignment horizontal="center" vertical="center"/>
    </xf>
    <xf numFmtId="0" fontId="4" fillId="0" borderId="1" xfId="0" applyFont="1" applyBorder="1" applyAlignment="1">
      <alignment horizontal="left" vertical="center"/>
    </xf>
  </cellXfs>
  <cellStyles count="2">
    <cellStyle name="標準" xfId="0" builtinId="0"/>
    <cellStyle name="標準 10" xfId="1" xr:uid="{86DC5A68-6F0C-4D4E-9576-BBB019E662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B9FB6-674A-4E31-83B1-A6DDB9581688}">
  <dimension ref="B2:E9"/>
  <sheetViews>
    <sheetView tabSelected="1" workbookViewId="0"/>
  </sheetViews>
  <sheetFormatPr defaultRowHeight="18.75" x14ac:dyDescent="0.4"/>
  <cols>
    <col min="1" max="1" width="3.125" customWidth="1"/>
    <col min="2" max="2" width="17.375" customWidth="1"/>
    <col min="3" max="5" width="35.75" customWidth="1"/>
  </cols>
  <sheetData>
    <row r="2" spans="2:5" x14ac:dyDescent="0.4">
      <c r="B2" s="6" t="s">
        <v>474</v>
      </c>
    </row>
    <row r="3" spans="2:5" s="2" customFormat="1" ht="27" customHeight="1" x14ac:dyDescent="0.4">
      <c r="B3" s="5"/>
      <c r="C3" s="4" t="s">
        <v>475</v>
      </c>
      <c r="D3" s="3" t="s">
        <v>479</v>
      </c>
      <c r="E3" s="3" t="s">
        <v>480</v>
      </c>
    </row>
    <row r="4" spans="2:5" ht="93.75" x14ac:dyDescent="0.4">
      <c r="B4" s="1" t="s">
        <v>15</v>
      </c>
      <c r="C4" s="24" t="s">
        <v>14</v>
      </c>
      <c r="D4" s="24" t="s">
        <v>481</v>
      </c>
      <c r="E4" s="24" t="s">
        <v>482</v>
      </c>
    </row>
    <row r="5" spans="2:5" ht="56.25" x14ac:dyDescent="0.4">
      <c r="B5" s="1" t="s">
        <v>13</v>
      </c>
      <c r="C5" s="24" t="s">
        <v>12</v>
      </c>
      <c r="D5" s="24" t="s">
        <v>11</v>
      </c>
      <c r="E5" s="93" t="s">
        <v>623</v>
      </c>
    </row>
    <row r="6" spans="2:5" ht="56.25" x14ac:dyDescent="0.4">
      <c r="B6" s="1" t="s">
        <v>10</v>
      </c>
      <c r="C6" s="24" t="s">
        <v>9</v>
      </c>
      <c r="D6" s="24" t="s">
        <v>8</v>
      </c>
      <c r="E6" s="93" t="s">
        <v>620</v>
      </c>
    </row>
    <row r="7" spans="2:5" ht="131.25" x14ac:dyDescent="0.4">
      <c r="B7" s="1" t="s">
        <v>7</v>
      </c>
      <c r="C7" s="24" t="s">
        <v>6</v>
      </c>
      <c r="D7" s="24" t="s">
        <v>5</v>
      </c>
      <c r="E7" s="24" t="s">
        <v>626</v>
      </c>
    </row>
    <row r="8" spans="2:5" ht="97.5" customHeight="1" x14ac:dyDescent="0.4">
      <c r="B8" s="1" t="s">
        <v>4</v>
      </c>
      <c r="C8" s="24" t="s">
        <v>3</v>
      </c>
      <c r="D8" s="24" t="s">
        <v>2</v>
      </c>
      <c r="E8" s="93" t="s">
        <v>621</v>
      </c>
    </row>
    <row r="9" spans="2:5" ht="129.75" customHeight="1" x14ac:dyDescent="0.4">
      <c r="B9" s="1" t="s">
        <v>1</v>
      </c>
      <c r="C9" s="24" t="s">
        <v>483</v>
      </c>
      <c r="D9" s="24" t="s">
        <v>0</v>
      </c>
      <c r="E9" s="93" t="s">
        <v>622</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DA0EC-C17E-4D75-A59D-7F14AD9991D1}">
  <dimension ref="B2:W82"/>
  <sheetViews>
    <sheetView zoomScale="60" zoomScaleNormal="60" workbookViewId="0">
      <pane xSplit="5" ySplit="17" topLeftCell="F24" activePane="bottomRight" state="frozen"/>
      <selection pane="topRight" activeCell="F1" sqref="F1"/>
      <selection pane="bottomLeft" activeCell="A18" sqref="A18"/>
      <selection pane="bottomRight" activeCell="V26" sqref="V26"/>
    </sheetView>
  </sheetViews>
  <sheetFormatPr defaultColWidth="9" defaultRowHeight="18.75" x14ac:dyDescent="0.4"/>
  <cols>
    <col min="1" max="1" width="2.875" style="8" customWidth="1"/>
    <col min="2" max="2" width="19.125" style="8" customWidth="1"/>
    <col min="3" max="3" width="12.75" style="8" bestFit="1" customWidth="1"/>
    <col min="4" max="4" width="15.125" style="8" bestFit="1" customWidth="1"/>
    <col min="5" max="5" width="12.625" style="38" bestFit="1" customWidth="1"/>
    <col min="6" max="15" width="8.75" style="8" customWidth="1"/>
    <col min="16" max="16" width="26.375" style="8" customWidth="1"/>
    <col min="17" max="17" width="8.75" style="8" customWidth="1"/>
    <col min="18" max="18" width="26.375" style="8" customWidth="1"/>
    <col min="19" max="19" width="8.75" style="8" customWidth="1"/>
    <col min="20" max="23" width="25.375" style="8" customWidth="1"/>
    <col min="24" max="16384" width="9" style="8"/>
  </cols>
  <sheetData>
    <row r="2" spans="2:23" x14ac:dyDescent="0.4">
      <c r="B2" s="37" t="s">
        <v>108</v>
      </c>
    </row>
    <row r="3" spans="2:23" x14ac:dyDescent="0.4">
      <c r="B3" s="39"/>
      <c r="C3" s="95" t="s">
        <v>468</v>
      </c>
      <c r="D3" s="96"/>
      <c r="E3" s="95" t="s">
        <v>469</v>
      </c>
      <c r="F3" s="96"/>
    </row>
    <row r="4" spans="2:23" x14ac:dyDescent="0.4">
      <c r="B4" s="39"/>
      <c r="C4" s="41" t="s">
        <v>107</v>
      </c>
      <c r="D4" s="41" t="s">
        <v>106</v>
      </c>
      <c r="E4" s="41" t="s">
        <v>107</v>
      </c>
      <c r="F4" s="41" t="s">
        <v>106</v>
      </c>
    </row>
    <row r="5" spans="2:23" x14ac:dyDescent="0.4">
      <c r="B5" s="42" t="s">
        <v>105</v>
      </c>
      <c r="C5" s="25">
        <v>53.659259259259258</v>
      </c>
      <c r="D5" s="25">
        <v>2.9543764472463381</v>
      </c>
      <c r="E5" s="25">
        <v>52.4</v>
      </c>
      <c r="F5" s="25">
        <v>1.8955055200316859</v>
      </c>
    </row>
    <row r="6" spans="2:23" ht="19.5" x14ac:dyDescent="0.4">
      <c r="B6" s="42" t="s">
        <v>594</v>
      </c>
      <c r="C6" s="25">
        <v>23.343703703703699</v>
      </c>
      <c r="D6" s="25">
        <v>2.7428724442712058</v>
      </c>
      <c r="E6" s="25">
        <v>20.483529411764703</v>
      </c>
      <c r="F6" s="25">
        <v>2.3929969916562843</v>
      </c>
    </row>
    <row r="8" spans="2:23" x14ac:dyDescent="0.4">
      <c r="B8" s="37" t="s">
        <v>104</v>
      </c>
    </row>
    <row r="9" spans="2:23" ht="20.25" x14ac:dyDescent="0.4">
      <c r="B9" s="42" t="s">
        <v>103</v>
      </c>
      <c r="C9" s="98" t="s">
        <v>595</v>
      </c>
      <c r="D9" s="98"/>
      <c r="E9" s="98"/>
      <c r="F9" s="98"/>
      <c r="G9" s="98"/>
      <c r="H9" s="98"/>
      <c r="I9" s="98"/>
      <c r="J9" s="98"/>
      <c r="K9" s="98"/>
      <c r="L9" s="98"/>
      <c r="M9" s="98"/>
      <c r="N9" s="98"/>
      <c r="O9" s="98"/>
      <c r="P9" s="98"/>
      <c r="Q9" s="98"/>
      <c r="R9" s="98"/>
      <c r="S9" s="98"/>
      <c r="T9" s="98"/>
      <c r="U9" s="98"/>
    </row>
    <row r="10" spans="2:23" x14ac:dyDescent="0.4">
      <c r="B10" s="42" t="s">
        <v>484</v>
      </c>
      <c r="C10" s="98" t="s">
        <v>471</v>
      </c>
      <c r="D10" s="98"/>
      <c r="E10" s="98"/>
      <c r="F10" s="98"/>
      <c r="G10" s="98"/>
      <c r="H10" s="98"/>
      <c r="I10" s="98"/>
      <c r="J10" s="98"/>
      <c r="K10" s="98"/>
      <c r="L10" s="98"/>
      <c r="M10" s="98"/>
      <c r="N10" s="98"/>
      <c r="O10" s="98"/>
      <c r="P10" s="98"/>
      <c r="Q10" s="98"/>
      <c r="R10" s="98"/>
      <c r="S10" s="98"/>
      <c r="T10" s="98"/>
      <c r="U10" s="98"/>
    </row>
    <row r="11" spans="2:23" ht="41.25" customHeight="1" x14ac:dyDescent="0.4">
      <c r="B11" s="43" t="s">
        <v>486</v>
      </c>
      <c r="C11" s="99" t="s">
        <v>485</v>
      </c>
      <c r="D11" s="109"/>
      <c r="E11" s="109"/>
      <c r="F11" s="109"/>
      <c r="G11" s="109"/>
      <c r="H11" s="109"/>
      <c r="I11" s="109"/>
      <c r="J11" s="109"/>
      <c r="K11" s="109"/>
      <c r="L11" s="109"/>
      <c r="M11" s="109"/>
      <c r="N11" s="109"/>
      <c r="O11" s="109"/>
      <c r="P11" s="109"/>
      <c r="Q11" s="109"/>
      <c r="R11" s="109"/>
      <c r="S11" s="109"/>
      <c r="T11" s="109"/>
      <c r="U11" s="109"/>
    </row>
    <row r="12" spans="2:23" ht="64.5" customHeight="1" x14ac:dyDescent="0.4">
      <c r="B12" s="42" t="s">
        <v>102</v>
      </c>
      <c r="C12" s="99" t="s">
        <v>596</v>
      </c>
      <c r="D12" s="98"/>
      <c r="E12" s="98"/>
      <c r="F12" s="98"/>
      <c r="G12" s="98"/>
      <c r="H12" s="98"/>
      <c r="I12" s="98"/>
      <c r="J12" s="98"/>
      <c r="K12" s="98"/>
      <c r="L12" s="98"/>
      <c r="M12" s="98"/>
      <c r="N12" s="98"/>
      <c r="O12" s="98"/>
      <c r="P12" s="98"/>
      <c r="Q12" s="98"/>
      <c r="R12" s="98"/>
      <c r="S12" s="98"/>
      <c r="T12" s="98"/>
      <c r="U12" s="98"/>
    </row>
    <row r="13" spans="2:23" ht="25.5" customHeight="1" x14ac:dyDescent="0.4"/>
    <row r="14" spans="2:23" x14ac:dyDescent="0.4">
      <c r="B14" s="37" t="s">
        <v>101</v>
      </c>
    </row>
    <row r="15" spans="2:23" x14ac:dyDescent="0.4">
      <c r="B15" s="37" t="s">
        <v>100</v>
      </c>
      <c r="C15" s="7" t="s">
        <v>487</v>
      </c>
    </row>
    <row r="16" spans="2:23" x14ac:dyDescent="0.4">
      <c r="B16" s="97" t="s">
        <v>99</v>
      </c>
      <c r="C16" s="97"/>
      <c r="D16" s="97"/>
      <c r="E16" s="97" t="s">
        <v>98</v>
      </c>
      <c r="F16" s="97" t="s">
        <v>97</v>
      </c>
      <c r="G16" s="97"/>
      <c r="H16" s="97"/>
      <c r="I16" s="97"/>
      <c r="J16" s="97"/>
      <c r="K16" s="97" t="s">
        <v>96</v>
      </c>
      <c r="L16" s="97"/>
      <c r="M16" s="97"/>
      <c r="N16" s="97"/>
      <c r="O16" s="108"/>
      <c r="P16" s="101" t="s">
        <v>97</v>
      </c>
      <c r="Q16" s="96"/>
      <c r="R16" s="95" t="s">
        <v>96</v>
      </c>
      <c r="S16" s="100"/>
      <c r="T16" s="40" t="s">
        <v>97</v>
      </c>
      <c r="U16" s="44" t="s">
        <v>96</v>
      </c>
      <c r="V16" s="40" t="s">
        <v>97</v>
      </c>
      <c r="W16" s="41" t="s">
        <v>96</v>
      </c>
    </row>
    <row r="17" spans="2:23" ht="55.5" customHeight="1" x14ac:dyDescent="0.4">
      <c r="B17" s="97"/>
      <c r="C17" s="97"/>
      <c r="D17" s="97"/>
      <c r="E17" s="97"/>
      <c r="F17" s="45" t="s">
        <v>95</v>
      </c>
      <c r="G17" s="45" t="s">
        <v>10</v>
      </c>
      <c r="H17" s="45" t="s">
        <v>7</v>
      </c>
      <c r="I17" s="45" t="s">
        <v>94</v>
      </c>
      <c r="J17" s="45" t="s">
        <v>1</v>
      </c>
      <c r="K17" s="45" t="s">
        <v>95</v>
      </c>
      <c r="L17" s="45" t="s">
        <v>10</v>
      </c>
      <c r="M17" s="45" t="s">
        <v>7</v>
      </c>
      <c r="N17" s="45" t="s">
        <v>94</v>
      </c>
      <c r="O17" s="46" t="s">
        <v>1</v>
      </c>
      <c r="P17" s="47" t="s">
        <v>488</v>
      </c>
      <c r="Q17" s="45" t="s">
        <v>93</v>
      </c>
      <c r="R17" s="47" t="s">
        <v>488</v>
      </c>
      <c r="S17" s="48" t="s">
        <v>93</v>
      </c>
      <c r="T17" s="49" t="s">
        <v>92</v>
      </c>
      <c r="U17" s="48" t="s">
        <v>92</v>
      </c>
      <c r="V17" s="49" t="s">
        <v>91</v>
      </c>
      <c r="W17" s="45" t="s">
        <v>90</v>
      </c>
    </row>
    <row r="18" spans="2:23" ht="252" customHeight="1" x14ac:dyDescent="0.4">
      <c r="B18" s="102" t="s">
        <v>597</v>
      </c>
      <c r="C18" s="103"/>
      <c r="D18" s="104"/>
      <c r="E18" s="50" t="s">
        <v>59</v>
      </c>
      <c r="F18" s="51">
        <v>50</v>
      </c>
      <c r="G18" s="51">
        <v>65</v>
      </c>
      <c r="H18" s="26" t="s">
        <v>38</v>
      </c>
      <c r="I18" s="26" t="s">
        <v>38</v>
      </c>
      <c r="J18" s="26" t="s">
        <v>38</v>
      </c>
      <c r="K18" s="26">
        <v>40</v>
      </c>
      <c r="L18" s="26">
        <v>50</v>
      </c>
      <c r="M18" s="26" t="s">
        <v>38</v>
      </c>
      <c r="N18" s="26" t="s">
        <v>38</v>
      </c>
      <c r="O18" s="27" t="s">
        <v>38</v>
      </c>
      <c r="P18" s="52" t="s">
        <v>500</v>
      </c>
      <c r="Q18" s="53">
        <v>81.900000000000006</v>
      </c>
      <c r="R18" s="53" t="s">
        <v>501</v>
      </c>
      <c r="S18" s="54">
        <v>71.349999999999994</v>
      </c>
      <c r="T18" s="33" t="s">
        <v>498</v>
      </c>
      <c r="U18" s="34" t="s">
        <v>499</v>
      </c>
      <c r="V18" s="33" t="s">
        <v>496</v>
      </c>
      <c r="W18" s="34" t="s">
        <v>497</v>
      </c>
    </row>
    <row r="19" spans="2:23" ht="249.75" customHeight="1" x14ac:dyDescent="0.4">
      <c r="B19" s="105"/>
      <c r="C19" s="106"/>
      <c r="D19" s="107"/>
      <c r="E19" s="55" t="s">
        <v>81</v>
      </c>
      <c r="F19" s="56" t="s">
        <v>38</v>
      </c>
      <c r="G19" s="56" t="s">
        <v>38</v>
      </c>
      <c r="H19" s="28" t="s">
        <v>38</v>
      </c>
      <c r="I19" s="28" t="s">
        <v>38</v>
      </c>
      <c r="J19" s="28" t="s">
        <v>492</v>
      </c>
      <c r="K19" s="28" t="s">
        <v>38</v>
      </c>
      <c r="L19" s="28" t="s">
        <v>38</v>
      </c>
      <c r="M19" s="28" t="s">
        <v>38</v>
      </c>
      <c r="N19" s="28" t="s">
        <v>38</v>
      </c>
      <c r="O19" s="29" t="s">
        <v>492</v>
      </c>
      <c r="P19" s="57" t="s">
        <v>502</v>
      </c>
      <c r="Q19" s="58">
        <v>15.32608695652174</v>
      </c>
      <c r="R19" s="59" t="s">
        <v>503</v>
      </c>
      <c r="S19" s="60">
        <v>15.456691338832051</v>
      </c>
      <c r="T19" s="61" t="s">
        <v>489</v>
      </c>
      <c r="U19" s="62" t="s">
        <v>490</v>
      </c>
      <c r="V19" s="63" t="s">
        <v>89</v>
      </c>
      <c r="W19" s="64" t="s">
        <v>88</v>
      </c>
    </row>
    <row r="20" spans="2:23" ht="37.5" x14ac:dyDescent="0.4">
      <c r="B20" s="94" t="s">
        <v>87</v>
      </c>
      <c r="C20" s="65" t="s">
        <v>598</v>
      </c>
      <c r="D20" s="65"/>
      <c r="E20" s="66" t="s">
        <v>81</v>
      </c>
      <c r="F20" s="67" t="s">
        <v>38</v>
      </c>
      <c r="G20" s="67" t="s">
        <v>38</v>
      </c>
      <c r="H20" s="12" t="s">
        <v>38</v>
      </c>
      <c r="I20" s="12" t="s">
        <v>38</v>
      </c>
      <c r="J20" s="12" t="s">
        <v>86</v>
      </c>
      <c r="K20" s="12" t="s">
        <v>38</v>
      </c>
      <c r="L20" s="12" t="s">
        <v>38</v>
      </c>
      <c r="M20" s="12" t="s">
        <v>38</v>
      </c>
      <c r="N20" s="12" t="s">
        <v>38</v>
      </c>
      <c r="O20" s="30" t="s">
        <v>86</v>
      </c>
      <c r="P20" s="68" t="s">
        <v>512</v>
      </c>
      <c r="Q20" s="69">
        <v>29.063962558502336</v>
      </c>
      <c r="R20" s="68" t="s">
        <v>562</v>
      </c>
      <c r="S20" s="70">
        <v>31.068194410412936</v>
      </c>
      <c r="T20" s="71"/>
      <c r="U20" s="72"/>
      <c r="V20" s="71"/>
      <c r="W20" s="73"/>
    </row>
    <row r="21" spans="2:23" ht="19.5" x14ac:dyDescent="0.4">
      <c r="B21" s="94"/>
      <c r="C21" s="65" t="s">
        <v>599</v>
      </c>
      <c r="D21" s="65"/>
      <c r="E21" s="66" t="s">
        <v>81</v>
      </c>
      <c r="F21" s="67" t="s">
        <v>38</v>
      </c>
      <c r="G21" s="67" t="s">
        <v>38</v>
      </c>
      <c r="H21" s="12" t="s">
        <v>38</v>
      </c>
      <c r="I21" s="12" t="s">
        <v>38</v>
      </c>
      <c r="J21" s="12" t="s">
        <v>85</v>
      </c>
      <c r="K21" s="12" t="s">
        <v>38</v>
      </c>
      <c r="L21" s="12" t="s">
        <v>38</v>
      </c>
      <c r="M21" s="12" t="s">
        <v>38</v>
      </c>
      <c r="N21" s="12" t="s">
        <v>38</v>
      </c>
      <c r="O21" s="30" t="s">
        <v>85</v>
      </c>
      <c r="P21" s="74" t="s">
        <v>511</v>
      </c>
      <c r="Q21" s="69">
        <v>8.1764057331863285</v>
      </c>
      <c r="R21" s="74" t="s">
        <v>563</v>
      </c>
      <c r="S21" s="70">
        <v>9.251503680824877</v>
      </c>
      <c r="T21" s="71"/>
      <c r="U21" s="72"/>
      <c r="V21" s="71"/>
      <c r="W21" s="73"/>
    </row>
    <row r="22" spans="2:23" x14ac:dyDescent="0.4">
      <c r="B22" s="94"/>
      <c r="C22" s="65" t="s">
        <v>84</v>
      </c>
      <c r="D22" s="65"/>
      <c r="E22" s="66" t="s">
        <v>59</v>
      </c>
      <c r="F22" s="67" t="s">
        <v>38</v>
      </c>
      <c r="G22" s="67" t="s">
        <v>38</v>
      </c>
      <c r="H22" s="12">
        <v>10</v>
      </c>
      <c r="I22" s="12" t="s">
        <v>38</v>
      </c>
      <c r="J22" s="12" t="s">
        <v>38</v>
      </c>
      <c r="K22" s="12" t="s">
        <v>38</v>
      </c>
      <c r="L22" s="12" t="s">
        <v>38</v>
      </c>
      <c r="M22" s="12">
        <v>8</v>
      </c>
      <c r="N22" s="12" t="s">
        <v>38</v>
      </c>
      <c r="O22" s="30" t="s">
        <v>38</v>
      </c>
      <c r="P22" s="74" t="s">
        <v>513</v>
      </c>
      <c r="Q22" s="69">
        <v>10.7</v>
      </c>
      <c r="R22" s="69" t="s">
        <v>564</v>
      </c>
      <c r="S22" s="70">
        <v>9.9</v>
      </c>
      <c r="T22" s="71"/>
      <c r="U22" s="72"/>
      <c r="V22" s="71"/>
      <c r="W22" s="73"/>
    </row>
    <row r="23" spans="2:23" x14ac:dyDescent="0.4">
      <c r="B23" s="94"/>
      <c r="C23" s="65" t="s">
        <v>83</v>
      </c>
      <c r="D23" s="65"/>
      <c r="E23" s="66" t="s">
        <v>59</v>
      </c>
      <c r="F23" s="67" t="s">
        <v>38</v>
      </c>
      <c r="G23" s="67" t="s">
        <v>38</v>
      </c>
      <c r="H23" s="31">
        <v>2.2000000000000002</v>
      </c>
      <c r="I23" s="12" t="s">
        <v>38</v>
      </c>
      <c r="J23" s="12" t="s">
        <v>38</v>
      </c>
      <c r="K23" s="12" t="s">
        <v>38</v>
      </c>
      <c r="L23" s="12" t="s">
        <v>38</v>
      </c>
      <c r="M23" s="31">
        <v>1.9</v>
      </c>
      <c r="N23" s="12" t="s">
        <v>38</v>
      </c>
      <c r="O23" s="30" t="s">
        <v>38</v>
      </c>
      <c r="P23" s="75" t="s">
        <v>513</v>
      </c>
      <c r="Q23" s="25">
        <v>2.34</v>
      </c>
      <c r="R23" s="25" t="s">
        <v>564</v>
      </c>
      <c r="S23" s="76">
        <v>2.0549999999999997</v>
      </c>
      <c r="T23" s="71"/>
      <c r="U23" s="72"/>
      <c r="V23" s="71"/>
      <c r="W23" s="73"/>
    </row>
    <row r="24" spans="2:23" ht="37.5" x14ac:dyDescent="0.4">
      <c r="B24" s="94" t="s">
        <v>82</v>
      </c>
      <c r="C24" s="65" t="s">
        <v>600</v>
      </c>
      <c r="D24" s="65"/>
      <c r="E24" s="66" t="s">
        <v>81</v>
      </c>
      <c r="F24" s="67" t="s">
        <v>38</v>
      </c>
      <c r="G24" s="67" t="s">
        <v>38</v>
      </c>
      <c r="H24" s="12" t="s">
        <v>38</v>
      </c>
      <c r="I24" s="12" t="s">
        <v>38</v>
      </c>
      <c r="J24" s="12" t="s">
        <v>80</v>
      </c>
      <c r="K24" s="12" t="s">
        <v>38</v>
      </c>
      <c r="L24" s="12" t="s">
        <v>38</v>
      </c>
      <c r="M24" s="12" t="s">
        <v>38</v>
      </c>
      <c r="N24" s="12" t="s">
        <v>38</v>
      </c>
      <c r="O24" s="30" t="s">
        <v>79</v>
      </c>
      <c r="P24" s="68" t="s">
        <v>515</v>
      </c>
      <c r="Q24" s="69">
        <v>49.852145690587811</v>
      </c>
      <c r="R24" s="68" t="s">
        <v>565</v>
      </c>
      <c r="S24" s="70">
        <v>50.787912708426902</v>
      </c>
      <c r="T24" s="71"/>
      <c r="U24" s="72"/>
      <c r="V24" s="71"/>
      <c r="W24" s="73"/>
    </row>
    <row r="25" spans="2:23" x14ac:dyDescent="0.4">
      <c r="B25" s="94"/>
      <c r="C25" s="65" t="s">
        <v>78</v>
      </c>
      <c r="D25" s="65"/>
      <c r="E25" s="66" t="s">
        <v>59</v>
      </c>
      <c r="F25" s="67" t="s">
        <v>38</v>
      </c>
      <c r="G25" s="67" t="s">
        <v>38</v>
      </c>
      <c r="H25" s="12" t="s">
        <v>38</v>
      </c>
      <c r="I25" s="12" t="s">
        <v>38</v>
      </c>
      <c r="J25" s="12" t="s">
        <v>77</v>
      </c>
      <c r="K25" s="12" t="s">
        <v>38</v>
      </c>
      <c r="L25" s="12" t="s">
        <v>38</v>
      </c>
      <c r="M25" s="12" t="s">
        <v>38</v>
      </c>
      <c r="N25" s="12" t="s">
        <v>38</v>
      </c>
      <c r="O25" s="30" t="s">
        <v>76</v>
      </c>
      <c r="P25" s="74" t="s">
        <v>517</v>
      </c>
      <c r="Q25" s="69">
        <v>14.8</v>
      </c>
      <c r="R25" s="74" t="s">
        <v>567</v>
      </c>
      <c r="S25" s="70">
        <v>14.3</v>
      </c>
      <c r="T25" s="71"/>
      <c r="U25" s="72"/>
      <c r="V25" s="71"/>
      <c r="W25" s="73"/>
    </row>
    <row r="26" spans="2:23" ht="243" customHeight="1" x14ac:dyDescent="0.4">
      <c r="B26" s="94" t="s">
        <v>75</v>
      </c>
      <c r="C26" s="94" t="s">
        <v>74</v>
      </c>
      <c r="D26" s="65" t="s">
        <v>601</v>
      </c>
      <c r="E26" s="66" t="s">
        <v>73</v>
      </c>
      <c r="F26" s="67">
        <v>650</v>
      </c>
      <c r="G26" s="67">
        <v>900</v>
      </c>
      <c r="H26" s="12" t="s">
        <v>38</v>
      </c>
      <c r="I26" s="12">
        <v>2700</v>
      </c>
      <c r="J26" s="12" t="s">
        <v>38</v>
      </c>
      <c r="K26" s="12">
        <v>500</v>
      </c>
      <c r="L26" s="12">
        <v>700</v>
      </c>
      <c r="M26" s="12" t="s">
        <v>38</v>
      </c>
      <c r="N26" s="12">
        <v>2700</v>
      </c>
      <c r="O26" s="30" t="s">
        <v>38</v>
      </c>
      <c r="P26" s="68" t="s">
        <v>506</v>
      </c>
      <c r="Q26" s="69">
        <v>424</v>
      </c>
      <c r="R26" s="77" t="s">
        <v>507</v>
      </c>
      <c r="S26" s="70">
        <v>444</v>
      </c>
      <c r="T26" s="11" t="s">
        <v>624</v>
      </c>
      <c r="U26" s="10" t="s">
        <v>625</v>
      </c>
      <c r="V26" s="71" t="s">
        <v>72</v>
      </c>
      <c r="W26" s="73" t="s">
        <v>71</v>
      </c>
    </row>
    <row r="27" spans="2:23" ht="112.5" x14ac:dyDescent="0.4">
      <c r="B27" s="94"/>
      <c r="C27" s="94"/>
      <c r="D27" s="65" t="s">
        <v>602</v>
      </c>
      <c r="E27" s="66" t="s">
        <v>39</v>
      </c>
      <c r="F27" s="67" t="s">
        <v>38</v>
      </c>
      <c r="G27" s="67" t="s">
        <v>38</v>
      </c>
      <c r="H27" s="12">
        <v>8.5</v>
      </c>
      <c r="I27" s="12">
        <v>100</v>
      </c>
      <c r="J27" s="12" t="s">
        <v>38</v>
      </c>
      <c r="K27" s="12" t="s">
        <v>38</v>
      </c>
      <c r="L27" s="12" t="s">
        <v>38</v>
      </c>
      <c r="M27" s="12">
        <v>8.5</v>
      </c>
      <c r="N27" s="12">
        <v>100</v>
      </c>
      <c r="O27" s="30" t="s">
        <v>38</v>
      </c>
      <c r="P27" s="74" t="s">
        <v>504</v>
      </c>
      <c r="Q27" s="25">
        <v>6.5</v>
      </c>
      <c r="R27" s="69" t="s">
        <v>505</v>
      </c>
      <c r="S27" s="76">
        <v>5.6</v>
      </c>
      <c r="T27" s="71" t="s">
        <v>70</v>
      </c>
      <c r="U27" s="10" t="s">
        <v>491</v>
      </c>
      <c r="V27" s="11" t="s">
        <v>494</v>
      </c>
      <c r="W27" s="32" t="s">
        <v>495</v>
      </c>
    </row>
    <row r="28" spans="2:23" ht="19.5" x14ac:dyDescent="0.4">
      <c r="B28" s="94"/>
      <c r="C28" s="94"/>
      <c r="D28" s="65" t="s">
        <v>603</v>
      </c>
      <c r="E28" s="66" t="s">
        <v>44</v>
      </c>
      <c r="F28" s="67" t="s">
        <v>38</v>
      </c>
      <c r="G28" s="67" t="s">
        <v>38</v>
      </c>
      <c r="H28" s="31">
        <v>7</v>
      </c>
      <c r="I28" s="12">
        <v>850</v>
      </c>
      <c r="J28" s="12" t="s">
        <v>38</v>
      </c>
      <c r="K28" s="12" t="s">
        <v>38</v>
      </c>
      <c r="L28" s="12" t="s">
        <v>38</v>
      </c>
      <c r="M28" s="31">
        <v>6</v>
      </c>
      <c r="N28" s="12">
        <v>700</v>
      </c>
      <c r="O28" s="30" t="s">
        <v>38</v>
      </c>
      <c r="P28" s="74" t="s">
        <v>505</v>
      </c>
      <c r="Q28" s="25">
        <v>7.6</v>
      </c>
      <c r="R28" s="74" t="s">
        <v>505</v>
      </c>
      <c r="S28" s="76">
        <v>7.3</v>
      </c>
      <c r="T28" s="71"/>
      <c r="U28" s="72"/>
      <c r="V28" s="71"/>
      <c r="W28" s="73"/>
    </row>
    <row r="29" spans="2:23" x14ac:dyDescent="0.4">
      <c r="B29" s="94"/>
      <c r="C29" s="94"/>
      <c r="D29" s="65" t="s">
        <v>69</v>
      </c>
      <c r="E29" s="66" t="s">
        <v>39</v>
      </c>
      <c r="F29" s="67" t="s">
        <v>38</v>
      </c>
      <c r="G29" s="67" t="s">
        <v>38</v>
      </c>
      <c r="H29" s="12">
        <v>150</v>
      </c>
      <c r="I29" s="12" t="s">
        <v>38</v>
      </c>
      <c r="J29" s="12" t="s">
        <v>38</v>
      </c>
      <c r="K29" s="12" t="s">
        <v>38</v>
      </c>
      <c r="L29" s="12" t="s">
        <v>38</v>
      </c>
      <c r="M29" s="12">
        <v>150</v>
      </c>
      <c r="N29" s="12" t="s">
        <v>38</v>
      </c>
      <c r="O29" s="30" t="s">
        <v>38</v>
      </c>
      <c r="P29" s="74" t="s">
        <v>513</v>
      </c>
      <c r="Q29" s="69">
        <v>214</v>
      </c>
      <c r="R29" s="69" t="s">
        <v>564</v>
      </c>
      <c r="S29" s="70">
        <v>195.5</v>
      </c>
      <c r="T29" s="71"/>
      <c r="U29" s="72"/>
      <c r="V29" s="71"/>
      <c r="W29" s="73"/>
    </row>
    <row r="30" spans="2:23" ht="21" x14ac:dyDescent="0.4">
      <c r="B30" s="94"/>
      <c r="C30" s="94" t="s">
        <v>68</v>
      </c>
      <c r="D30" s="65" t="s">
        <v>604</v>
      </c>
      <c r="E30" s="66" t="s">
        <v>44</v>
      </c>
      <c r="F30" s="12">
        <v>1.1000000000000001</v>
      </c>
      <c r="G30" s="12">
        <v>1.3</v>
      </c>
      <c r="H30" s="12" t="s">
        <v>38</v>
      </c>
      <c r="I30" s="12" t="s">
        <v>38</v>
      </c>
      <c r="J30" s="12" t="s">
        <v>38</v>
      </c>
      <c r="K30" s="12">
        <v>0.9</v>
      </c>
      <c r="L30" s="12">
        <v>1.1000000000000001</v>
      </c>
      <c r="M30" s="12" t="s">
        <v>38</v>
      </c>
      <c r="N30" s="12" t="s">
        <v>38</v>
      </c>
      <c r="O30" s="30" t="s">
        <v>38</v>
      </c>
      <c r="P30" s="75" t="s">
        <v>520</v>
      </c>
      <c r="Q30" s="25">
        <v>0.8</v>
      </c>
      <c r="R30" s="75" t="s">
        <v>571</v>
      </c>
      <c r="S30" s="76">
        <v>0.7</v>
      </c>
      <c r="T30" s="71"/>
      <c r="U30" s="72"/>
      <c r="V30" s="71"/>
      <c r="W30" s="73"/>
    </row>
    <row r="31" spans="2:23" ht="21" x14ac:dyDescent="0.4">
      <c r="B31" s="94"/>
      <c r="C31" s="94"/>
      <c r="D31" s="65" t="s">
        <v>605</v>
      </c>
      <c r="E31" s="66" t="s">
        <v>44</v>
      </c>
      <c r="F31" s="12">
        <v>1.2</v>
      </c>
      <c r="G31" s="12">
        <v>1.5</v>
      </c>
      <c r="H31" s="12" t="s">
        <v>38</v>
      </c>
      <c r="I31" s="12" t="s">
        <v>38</v>
      </c>
      <c r="J31" s="12" t="s">
        <v>38</v>
      </c>
      <c r="K31" s="31">
        <v>1</v>
      </c>
      <c r="L31" s="12">
        <v>1.2</v>
      </c>
      <c r="M31" s="12" t="s">
        <v>38</v>
      </c>
      <c r="N31" s="12" t="s">
        <v>38</v>
      </c>
      <c r="O31" s="30" t="s">
        <v>38</v>
      </c>
      <c r="P31" s="75" t="s">
        <v>522</v>
      </c>
      <c r="Q31" s="25">
        <v>1</v>
      </c>
      <c r="R31" s="75" t="s">
        <v>574</v>
      </c>
      <c r="S31" s="76">
        <v>0.9</v>
      </c>
      <c r="T31" s="71"/>
      <c r="U31" s="72"/>
      <c r="V31" s="71"/>
      <c r="W31" s="73"/>
    </row>
    <row r="32" spans="2:23" ht="37.5" x14ac:dyDescent="0.4">
      <c r="B32" s="94"/>
      <c r="C32" s="94"/>
      <c r="D32" s="65" t="s">
        <v>606</v>
      </c>
      <c r="E32" s="66" t="s">
        <v>67</v>
      </c>
      <c r="F32" s="12">
        <v>12</v>
      </c>
      <c r="G32" s="12">
        <v>14</v>
      </c>
      <c r="H32" s="12" t="s">
        <v>38</v>
      </c>
      <c r="I32" s="12" t="s">
        <v>66</v>
      </c>
      <c r="J32" s="12" t="s">
        <v>38</v>
      </c>
      <c r="K32" s="12">
        <v>9</v>
      </c>
      <c r="L32" s="12">
        <v>11</v>
      </c>
      <c r="M32" s="12" t="s">
        <v>38</v>
      </c>
      <c r="N32" s="12" t="s">
        <v>65</v>
      </c>
      <c r="O32" s="30" t="s">
        <v>38</v>
      </c>
      <c r="P32" s="78" t="s">
        <v>533</v>
      </c>
      <c r="Q32" s="69">
        <v>20.2</v>
      </c>
      <c r="R32" s="78" t="s">
        <v>533</v>
      </c>
      <c r="S32" s="70">
        <v>17.2</v>
      </c>
      <c r="T32" s="71"/>
      <c r="U32" s="72"/>
      <c r="V32" s="71"/>
      <c r="W32" s="73"/>
    </row>
    <row r="33" spans="2:23" ht="37.5" x14ac:dyDescent="0.4">
      <c r="B33" s="94"/>
      <c r="C33" s="94"/>
      <c r="D33" s="65" t="s">
        <v>607</v>
      </c>
      <c r="E33" s="66" t="s">
        <v>44</v>
      </c>
      <c r="F33" s="12">
        <v>1.1000000000000001</v>
      </c>
      <c r="G33" s="12">
        <v>1.4</v>
      </c>
      <c r="H33" s="12" t="s">
        <v>38</v>
      </c>
      <c r="I33" s="12">
        <v>55</v>
      </c>
      <c r="J33" s="12" t="s">
        <v>38</v>
      </c>
      <c r="K33" s="31">
        <v>1</v>
      </c>
      <c r="L33" s="12">
        <v>1.1000000000000001</v>
      </c>
      <c r="M33" s="12" t="s">
        <v>38</v>
      </c>
      <c r="N33" s="12">
        <v>45</v>
      </c>
      <c r="O33" s="30" t="s">
        <v>38</v>
      </c>
      <c r="P33" s="78" t="s">
        <v>535</v>
      </c>
      <c r="Q33" s="25">
        <v>1.39</v>
      </c>
      <c r="R33" s="78" t="s">
        <v>576</v>
      </c>
      <c r="S33" s="76">
        <v>1.2</v>
      </c>
      <c r="T33" s="71"/>
      <c r="U33" s="72"/>
      <c r="V33" s="71"/>
      <c r="W33" s="73"/>
    </row>
    <row r="34" spans="2:23" ht="21" x14ac:dyDescent="0.4">
      <c r="B34" s="94"/>
      <c r="C34" s="94"/>
      <c r="D34" s="65" t="s">
        <v>608</v>
      </c>
      <c r="E34" s="66" t="s">
        <v>39</v>
      </c>
      <c r="F34" s="31">
        <v>2</v>
      </c>
      <c r="G34" s="12">
        <v>2.4</v>
      </c>
      <c r="H34" s="12" t="s">
        <v>38</v>
      </c>
      <c r="I34" s="12" t="s">
        <v>38</v>
      </c>
      <c r="J34" s="12" t="s">
        <v>38</v>
      </c>
      <c r="K34" s="31">
        <v>2</v>
      </c>
      <c r="L34" s="12">
        <v>2.4</v>
      </c>
      <c r="M34" s="12" t="s">
        <v>38</v>
      </c>
      <c r="N34" s="12" t="s">
        <v>38</v>
      </c>
      <c r="O34" s="30" t="s">
        <v>38</v>
      </c>
      <c r="P34" s="75" t="s">
        <v>524</v>
      </c>
      <c r="Q34" s="25">
        <v>5.9</v>
      </c>
      <c r="R34" s="75" t="s">
        <v>577</v>
      </c>
      <c r="S34" s="76">
        <v>5.0999999999999996</v>
      </c>
      <c r="T34" s="71"/>
      <c r="U34" s="72"/>
      <c r="V34" s="71"/>
      <c r="W34" s="73"/>
    </row>
    <row r="35" spans="2:23" ht="37.5" x14ac:dyDescent="0.4">
      <c r="B35" s="94"/>
      <c r="C35" s="94"/>
      <c r="D35" s="65" t="s">
        <v>609</v>
      </c>
      <c r="E35" s="66" t="s">
        <v>39</v>
      </c>
      <c r="F35" s="12">
        <v>200</v>
      </c>
      <c r="G35" s="12">
        <v>240</v>
      </c>
      <c r="H35" s="12" t="s">
        <v>38</v>
      </c>
      <c r="I35" s="79">
        <v>1000</v>
      </c>
      <c r="J35" s="12" t="s">
        <v>38</v>
      </c>
      <c r="K35" s="12">
        <v>200</v>
      </c>
      <c r="L35" s="12">
        <v>240</v>
      </c>
      <c r="M35" s="12" t="s">
        <v>38</v>
      </c>
      <c r="N35" s="79">
        <v>1000</v>
      </c>
      <c r="O35" s="30" t="s">
        <v>38</v>
      </c>
      <c r="P35" s="78" t="s">
        <v>537</v>
      </c>
      <c r="Q35" s="69">
        <v>308</v>
      </c>
      <c r="R35" s="78" t="s">
        <v>578</v>
      </c>
      <c r="S35" s="70">
        <v>297.5</v>
      </c>
      <c r="T35" s="71"/>
      <c r="U35" s="72"/>
      <c r="V35" s="71"/>
      <c r="W35" s="73"/>
    </row>
    <row r="36" spans="2:23" x14ac:dyDescent="0.4">
      <c r="B36" s="94"/>
      <c r="C36" s="94"/>
      <c r="D36" s="65" t="s">
        <v>64</v>
      </c>
      <c r="E36" s="66" t="s">
        <v>44</v>
      </c>
      <c r="F36" s="12" t="s">
        <v>38</v>
      </c>
      <c r="G36" s="12" t="s">
        <v>38</v>
      </c>
      <c r="H36" s="12">
        <v>6</v>
      </c>
      <c r="I36" s="12" t="s">
        <v>38</v>
      </c>
      <c r="J36" s="12" t="s">
        <v>38</v>
      </c>
      <c r="K36" s="12" t="s">
        <v>38</v>
      </c>
      <c r="L36" s="12" t="s">
        <v>38</v>
      </c>
      <c r="M36" s="12">
        <v>5</v>
      </c>
      <c r="N36" s="12" t="s">
        <v>38</v>
      </c>
      <c r="O36" s="30" t="s">
        <v>38</v>
      </c>
      <c r="P36" s="74" t="s">
        <v>513</v>
      </c>
      <c r="Q36" s="69">
        <v>6.4</v>
      </c>
      <c r="R36" s="69" t="s">
        <v>564</v>
      </c>
      <c r="S36" s="70">
        <v>5.55</v>
      </c>
      <c r="T36" s="71"/>
      <c r="U36" s="72"/>
      <c r="V36" s="71"/>
      <c r="W36" s="73"/>
    </row>
    <row r="37" spans="2:23" x14ac:dyDescent="0.4">
      <c r="B37" s="94"/>
      <c r="C37" s="94"/>
      <c r="D37" s="42" t="s">
        <v>63</v>
      </c>
      <c r="E37" s="80" t="s">
        <v>39</v>
      </c>
      <c r="F37" s="12" t="s">
        <v>38</v>
      </c>
      <c r="G37" s="12" t="s">
        <v>38</v>
      </c>
      <c r="H37" s="12">
        <v>50</v>
      </c>
      <c r="I37" s="12" t="s">
        <v>38</v>
      </c>
      <c r="J37" s="12" t="s">
        <v>38</v>
      </c>
      <c r="K37" s="12" t="s">
        <v>38</v>
      </c>
      <c r="L37" s="12" t="s">
        <v>38</v>
      </c>
      <c r="M37" s="12">
        <v>50</v>
      </c>
      <c r="N37" s="12" t="s">
        <v>38</v>
      </c>
      <c r="O37" s="30" t="s">
        <v>38</v>
      </c>
      <c r="P37" s="81"/>
      <c r="Q37" s="81"/>
      <c r="R37" s="81"/>
      <c r="S37" s="82"/>
      <c r="T37" s="81"/>
      <c r="U37" s="83"/>
      <c r="V37" s="81"/>
      <c r="W37" s="84"/>
    </row>
    <row r="38" spans="2:23" ht="19.5" x14ac:dyDescent="0.4">
      <c r="B38" s="94"/>
      <c r="C38" s="94"/>
      <c r="D38" s="65" t="s">
        <v>610</v>
      </c>
      <c r="E38" s="66" t="s">
        <v>44</v>
      </c>
      <c r="F38" s="12">
        <v>85</v>
      </c>
      <c r="G38" s="12">
        <v>100</v>
      </c>
      <c r="H38" s="12" t="s">
        <v>38</v>
      </c>
      <c r="I38" s="12" t="s">
        <v>38</v>
      </c>
      <c r="J38" s="12" t="s">
        <v>38</v>
      </c>
      <c r="K38" s="12">
        <v>85</v>
      </c>
      <c r="L38" s="12">
        <v>100</v>
      </c>
      <c r="M38" s="12" t="s">
        <v>38</v>
      </c>
      <c r="N38" s="12" t="s">
        <v>38</v>
      </c>
      <c r="O38" s="30" t="s">
        <v>38</v>
      </c>
      <c r="P38" s="74" t="s">
        <v>526</v>
      </c>
      <c r="Q38" s="69">
        <v>82.5</v>
      </c>
      <c r="R38" s="74" t="s">
        <v>579</v>
      </c>
      <c r="S38" s="70">
        <v>88.5</v>
      </c>
      <c r="T38" s="71"/>
      <c r="U38" s="72"/>
      <c r="V38" s="71"/>
      <c r="W38" s="73"/>
    </row>
    <row r="39" spans="2:23" ht="19.5" x14ac:dyDescent="0.4">
      <c r="B39" s="94" t="s">
        <v>62</v>
      </c>
      <c r="C39" s="94" t="s">
        <v>61</v>
      </c>
      <c r="D39" s="65" t="s">
        <v>611</v>
      </c>
      <c r="E39" s="66" t="s">
        <v>44</v>
      </c>
      <c r="F39" s="12">
        <v>600</v>
      </c>
      <c r="G39" s="12" t="s">
        <v>38</v>
      </c>
      <c r="H39" s="12" t="s">
        <v>38</v>
      </c>
      <c r="I39" s="12" t="s">
        <v>38</v>
      </c>
      <c r="J39" s="12" t="s">
        <v>38</v>
      </c>
      <c r="K39" s="12">
        <v>600</v>
      </c>
      <c r="L39" s="12" t="s">
        <v>38</v>
      </c>
      <c r="M39" s="12" t="s">
        <v>38</v>
      </c>
      <c r="N39" s="12" t="s">
        <v>38</v>
      </c>
      <c r="O39" s="30" t="s">
        <v>38</v>
      </c>
      <c r="P39" s="74" t="s">
        <v>528</v>
      </c>
      <c r="Q39" s="69">
        <v>3738</v>
      </c>
      <c r="R39" s="74" t="s">
        <v>528</v>
      </c>
      <c r="S39" s="70">
        <v>3395</v>
      </c>
      <c r="T39" s="71"/>
      <c r="U39" s="72"/>
      <c r="V39" s="71"/>
      <c r="W39" s="73"/>
    </row>
    <row r="40" spans="2:23" ht="155.25" customHeight="1" x14ac:dyDescent="0.4">
      <c r="B40" s="94"/>
      <c r="C40" s="94"/>
      <c r="D40" s="65" t="s">
        <v>60</v>
      </c>
      <c r="E40" s="66" t="s">
        <v>59</v>
      </c>
      <c r="F40" s="12">
        <v>1.5</v>
      </c>
      <c r="G40" s="12" t="s">
        <v>38</v>
      </c>
      <c r="H40" s="12" t="s">
        <v>38</v>
      </c>
      <c r="I40" s="12" t="s">
        <v>38</v>
      </c>
      <c r="J40" s="12" t="s">
        <v>58</v>
      </c>
      <c r="K40" s="12">
        <v>1.5</v>
      </c>
      <c r="L40" s="12" t="s">
        <v>38</v>
      </c>
      <c r="M40" s="12" t="s">
        <v>38</v>
      </c>
      <c r="N40" s="12" t="s">
        <v>38</v>
      </c>
      <c r="O40" s="30" t="s">
        <v>57</v>
      </c>
      <c r="P40" s="78" t="s">
        <v>508</v>
      </c>
      <c r="Q40" s="25">
        <v>9.4</v>
      </c>
      <c r="R40" s="85" t="s">
        <v>509</v>
      </c>
      <c r="S40" s="76">
        <v>8.5</v>
      </c>
      <c r="T40" s="11" t="s">
        <v>612</v>
      </c>
      <c r="U40" s="10" t="s">
        <v>613</v>
      </c>
      <c r="V40" s="71" t="s">
        <v>56</v>
      </c>
      <c r="W40" s="73" t="s">
        <v>55</v>
      </c>
    </row>
    <row r="41" spans="2:23" x14ac:dyDescent="0.4">
      <c r="B41" s="94"/>
      <c r="C41" s="94"/>
      <c r="D41" s="65" t="s">
        <v>54</v>
      </c>
      <c r="E41" s="66" t="s">
        <v>44</v>
      </c>
      <c r="F41" s="12" t="s">
        <v>38</v>
      </c>
      <c r="G41" s="12" t="s">
        <v>38</v>
      </c>
      <c r="H41" s="79">
        <v>2500</v>
      </c>
      <c r="I41" s="12" t="s">
        <v>38</v>
      </c>
      <c r="J41" s="12" t="s">
        <v>53</v>
      </c>
      <c r="K41" s="12" t="s">
        <v>38</v>
      </c>
      <c r="L41" s="12" t="s">
        <v>38</v>
      </c>
      <c r="M41" s="79">
        <v>2000</v>
      </c>
      <c r="N41" s="12" t="s">
        <v>38</v>
      </c>
      <c r="O41" s="30" t="s">
        <v>52</v>
      </c>
      <c r="P41" s="74" t="s">
        <v>539</v>
      </c>
      <c r="Q41" s="69">
        <v>2621.5</v>
      </c>
      <c r="R41" s="74" t="s">
        <v>581</v>
      </c>
      <c r="S41" s="70">
        <v>2451.75</v>
      </c>
      <c r="T41" s="71"/>
      <c r="U41" s="72"/>
      <c r="V41" s="71"/>
      <c r="W41" s="73"/>
    </row>
    <row r="42" spans="2:23" ht="37.5" x14ac:dyDescent="0.4">
      <c r="B42" s="94"/>
      <c r="C42" s="94"/>
      <c r="D42" s="65" t="s">
        <v>51</v>
      </c>
      <c r="E42" s="66" t="s">
        <v>44</v>
      </c>
      <c r="F42" s="12">
        <v>600</v>
      </c>
      <c r="G42" s="12">
        <v>750</v>
      </c>
      <c r="H42" s="12" t="s">
        <v>38</v>
      </c>
      <c r="I42" s="79">
        <v>2500</v>
      </c>
      <c r="J42" s="12" t="s">
        <v>38</v>
      </c>
      <c r="K42" s="12">
        <v>550</v>
      </c>
      <c r="L42" s="12">
        <v>650</v>
      </c>
      <c r="M42" s="12" t="s">
        <v>38</v>
      </c>
      <c r="N42" s="79">
        <v>2500</v>
      </c>
      <c r="O42" s="30" t="s">
        <v>38</v>
      </c>
      <c r="P42" s="68" t="s">
        <v>542</v>
      </c>
      <c r="Q42" s="69">
        <v>490</v>
      </c>
      <c r="R42" s="68" t="s">
        <v>583</v>
      </c>
      <c r="S42" s="70">
        <v>503</v>
      </c>
      <c r="T42" s="71"/>
      <c r="U42" s="72"/>
      <c r="V42" s="71"/>
      <c r="W42" s="73"/>
    </row>
    <row r="43" spans="2:23" ht="19.5" x14ac:dyDescent="0.4">
      <c r="B43" s="94"/>
      <c r="C43" s="94"/>
      <c r="D43" s="65" t="s">
        <v>614</v>
      </c>
      <c r="E43" s="66" t="s">
        <v>44</v>
      </c>
      <c r="F43" s="12">
        <v>310</v>
      </c>
      <c r="G43" s="12">
        <v>370</v>
      </c>
      <c r="H43" s="12" t="s">
        <v>38</v>
      </c>
      <c r="I43" s="12" t="s">
        <v>38</v>
      </c>
      <c r="J43" s="12" t="s">
        <v>38</v>
      </c>
      <c r="K43" s="12">
        <v>240</v>
      </c>
      <c r="L43" s="12">
        <v>290</v>
      </c>
      <c r="M43" s="12" t="s">
        <v>38</v>
      </c>
      <c r="N43" s="12" t="s">
        <v>38</v>
      </c>
      <c r="O43" s="30" t="s">
        <v>38</v>
      </c>
      <c r="P43" s="74" t="s">
        <v>530</v>
      </c>
      <c r="Q43" s="69">
        <v>290</v>
      </c>
      <c r="R43" s="74" t="s">
        <v>585</v>
      </c>
      <c r="S43" s="70">
        <v>269</v>
      </c>
      <c r="T43" s="71"/>
      <c r="U43" s="72"/>
      <c r="V43" s="71"/>
      <c r="W43" s="73"/>
    </row>
    <row r="44" spans="2:23" x14ac:dyDescent="0.4">
      <c r="B44" s="94"/>
      <c r="C44" s="94"/>
      <c r="D44" s="65" t="s">
        <v>50</v>
      </c>
      <c r="E44" s="66" t="s">
        <v>44</v>
      </c>
      <c r="F44" s="12" t="s">
        <v>38</v>
      </c>
      <c r="G44" s="12" t="s">
        <v>38</v>
      </c>
      <c r="H44" s="79">
        <v>1000</v>
      </c>
      <c r="I44" s="79">
        <v>3000</v>
      </c>
      <c r="J44" s="12" t="s">
        <v>38</v>
      </c>
      <c r="K44" s="12" t="s">
        <v>38</v>
      </c>
      <c r="L44" s="12" t="s">
        <v>38</v>
      </c>
      <c r="M44" s="12">
        <v>800</v>
      </c>
      <c r="N44" s="79">
        <v>3000</v>
      </c>
      <c r="O44" s="30" t="s">
        <v>38</v>
      </c>
      <c r="P44" s="74" t="s">
        <v>504</v>
      </c>
      <c r="Q44" s="69">
        <v>1122</v>
      </c>
      <c r="R44" s="74" t="s">
        <v>504</v>
      </c>
      <c r="S44" s="70">
        <v>1010.5</v>
      </c>
      <c r="T44" s="71"/>
      <c r="U44" s="72"/>
      <c r="V44" s="71"/>
      <c r="W44" s="73"/>
    </row>
    <row r="45" spans="2:23" ht="37.5" x14ac:dyDescent="0.4">
      <c r="B45" s="94"/>
      <c r="C45" s="94" t="s">
        <v>49</v>
      </c>
      <c r="D45" s="65" t="s">
        <v>615</v>
      </c>
      <c r="E45" s="66" t="s">
        <v>44</v>
      </c>
      <c r="F45" s="12">
        <v>6.5</v>
      </c>
      <c r="G45" s="12">
        <v>7.5</v>
      </c>
      <c r="H45" s="12" t="s">
        <v>38</v>
      </c>
      <c r="I45" s="12">
        <v>50</v>
      </c>
      <c r="J45" s="12" t="s">
        <v>38</v>
      </c>
      <c r="K45" s="12" t="s">
        <v>48</v>
      </c>
      <c r="L45" s="12" t="s">
        <v>493</v>
      </c>
      <c r="M45" s="12" t="s">
        <v>38</v>
      </c>
      <c r="N45" s="12">
        <v>40</v>
      </c>
      <c r="O45" s="30" t="s">
        <v>38</v>
      </c>
      <c r="P45" s="68" t="s">
        <v>535</v>
      </c>
      <c r="Q45" s="25">
        <v>8.3000000000000007</v>
      </c>
      <c r="R45" s="68" t="s">
        <v>587</v>
      </c>
      <c r="S45" s="76">
        <v>7.6</v>
      </c>
      <c r="T45" s="71"/>
      <c r="U45" s="72"/>
      <c r="V45" s="71"/>
      <c r="W45" s="73"/>
    </row>
    <row r="46" spans="2:23" ht="37.5" x14ac:dyDescent="0.4">
      <c r="B46" s="94"/>
      <c r="C46" s="94"/>
      <c r="D46" s="65" t="s">
        <v>47</v>
      </c>
      <c r="E46" s="66" t="s">
        <v>44</v>
      </c>
      <c r="F46" s="12">
        <v>9</v>
      </c>
      <c r="G46" s="12">
        <v>11</v>
      </c>
      <c r="H46" s="12" t="s">
        <v>38</v>
      </c>
      <c r="I46" s="12">
        <v>45</v>
      </c>
      <c r="J46" s="12" t="s">
        <v>38</v>
      </c>
      <c r="K46" s="12">
        <v>7</v>
      </c>
      <c r="L46" s="12">
        <v>8</v>
      </c>
      <c r="M46" s="12" t="s">
        <v>38</v>
      </c>
      <c r="N46" s="12">
        <v>35</v>
      </c>
      <c r="O46" s="30" t="s">
        <v>38</v>
      </c>
      <c r="P46" s="68" t="s">
        <v>547</v>
      </c>
      <c r="Q46" s="69">
        <v>9.3000000000000007</v>
      </c>
      <c r="R46" s="68" t="s">
        <v>590</v>
      </c>
      <c r="S46" s="70">
        <v>8.0500000000000007</v>
      </c>
      <c r="T46" s="71"/>
      <c r="U46" s="72"/>
      <c r="V46" s="71"/>
      <c r="W46" s="73"/>
    </row>
    <row r="47" spans="2:23" ht="37.5" x14ac:dyDescent="0.4">
      <c r="B47" s="94"/>
      <c r="C47" s="94"/>
      <c r="D47" s="65" t="s">
        <v>46</v>
      </c>
      <c r="E47" s="66" t="s">
        <v>44</v>
      </c>
      <c r="F47" s="12">
        <v>0.7</v>
      </c>
      <c r="G47" s="12">
        <v>0.9</v>
      </c>
      <c r="H47" s="12" t="s">
        <v>38</v>
      </c>
      <c r="I47" s="12">
        <v>7</v>
      </c>
      <c r="J47" s="12" t="s">
        <v>38</v>
      </c>
      <c r="K47" s="12">
        <v>0.6</v>
      </c>
      <c r="L47" s="12">
        <v>0.7</v>
      </c>
      <c r="M47" s="12" t="s">
        <v>38</v>
      </c>
      <c r="N47" s="12">
        <v>7</v>
      </c>
      <c r="O47" s="30" t="s">
        <v>38</v>
      </c>
      <c r="P47" s="68" t="s">
        <v>549</v>
      </c>
      <c r="Q47" s="25">
        <v>1.21</v>
      </c>
      <c r="R47" s="68" t="s">
        <v>593</v>
      </c>
      <c r="S47" s="76">
        <v>1.1100000000000001</v>
      </c>
      <c r="T47" s="71"/>
      <c r="U47" s="72"/>
      <c r="V47" s="71"/>
      <c r="W47" s="73"/>
    </row>
    <row r="48" spans="2:23" x14ac:dyDescent="0.4">
      <c r="B48" s="94"/>
      <c r="C48" s="94"/>
      <c r="D48" s="42" t="s">
        <v>45</v>
      </c>
      <c r="E48" s="80" t="s">
        <v>44</v>
      </c>
      <c r="F48" s="86" t="s">
        <v>38</v>
      </c>
      <c r="G48" s="12" t="s">
        <v>38</v>
      </c>
      <c r="H48" s="31">
        <v>4</v>
      </c>
      <c r="I48" s="12">
        <v>11</v>
      </c>
      <c r="J48" s="12" t="s">
        <v>38</v>
      </c>
      <c r="K48" s="12" t="s">
        <v>38</v>
      </c>
      <c r="L48" s="12" t="s">
        <v>38</v>
      </c>
      <c r="M48" s="12">
        <v>3.5</v>
      </c>
      <c r="N48" s="12">
        <v>11</v>
      </c>
      <c r="O48" s="30" t="s">
        <v>38</v>
      </c>
      <c r="P48" s="81"/>
      <c r="Q48" s="81"/>
      <c r="R48" s="81"/>
      <c r="S48" s="82"/>
      <c r="T48" s="81"/>
      <c r="U48" s="83"/>
      <c r="V48" s="81"/>
      <c r="W48" s="84"/>
    </row>
    <row r="49" spans="2:23" x14ac:dyDescent="0.4">
      <c r="B49" s="94"/>
      <c r="C49" s="94"/>
      <c r="D49" s="42" t="s">
        <v>43</v>
      </c>
      <c r="E49" s="80" t="s">
        <v>39</v>
      </c>
      <c r="F49" s="12">
        <v>95</v>
      </c>
      <c r="G49" s="12">
        <v>130</v>
      </c>
      <c r="H49" s="12" t="s">
        <v>38</v>
      </c>
      <c r="I49" s="79">
        <v>3000</v>
      </c>
      <c r="J49" s="12" t="s">
        <v>38</v>
      </c>
      <c r="K49" s="79">
        <v>95</v>
      </c>
      <c r="L49" s="12">
        <v>130</v>
      </c>
      <c r="M49" s="12" t="s">
        <v>38</v>
      </c>
      <c r="N49" s="79">
        <v>3000</v>
      </c>
      <c r="O49" s="30" t="s">
        <v>38</v>
      </c>
      <c r="P49" s="81"/>
      <c r="Q49" s="81"/>
      <c r="R49" s="81"/>
      <c r="S49" s="82"/>
      <c r="T49" s="81"/>
      <c r="U49" s="83"/>
      <c r="V49" s="81"/>
      <c r="W49" s="84"/>
    </row>
    <row r="50" spans="2:23" x14ac:dyDescent="0.4">
      <c r="B50" s="94"/>
      <c r="C50" s="94"/>
      <c r="D50" s="42" t="s">
        <v>42</v>
      </c>
      <c r="E50" s="80" t="s">
        <v>39</v>
      </c>
      <c r="F50" s="12">
        <v>25</v>
      </c>
      <c r="G50" s="12">
        <v>30</v>
      </c>
      <c r="H50" s="12" t="s">
        <v>38</v>
      </c>
      <c r="I50" s="12">
        <v>450</v>
      </c>
      <c r="J50" s="12" t="s">
        <v>38</v>
      </c>
      <c r="K50" s="12">
        <v>20</v>
      </c>
      <c r="L50" s="12">
        <v>25</v>
      </c>
      <c r="M50" s="12" t="s">
        <v>38</v>
      </c>
      <c r="N50" s="12">
        <v>350</v>
      </c>
      <c r="O50" s="30" t="s">
        <v>38</v>
      </c>
      <c r="P50" s="81"/>
      <c r="Q50" s="81"/>
      <c r="R50" s="81"/>
      <c r="S50" s="82"/>
      <c r="T50" s="81"/>
      <c r="U50" s="83"/>
      <c r="V50" s="81"/>
      <c r="W50" s="84"/>
    </row>
    <row r="51" spans="2:23" x14ac:dyDescent="0.4">
      <c r="B51" s="94"/>
      <c r="C51" s="94"/>
      <c r="D51" s="42" t="s">
        <v>41</v>
      </c>
      <c r="E51" s="80" t="s">
        <v>39</v>
      </c>
      <c r="F51" s="12" t="s">
        <v>38</v>
      </c>
      <c r="G51" s="12" t="s">
        <v>38</v>
      </c>
      <c r="H51" s="12">
        <v>10</v>
      </c>
      <c r="I51" s="12">
        <v>500</v>
      </c>
      <c r="J51" s="12" t="s">
        <v>38</v>
      </c>
      <c r="K51" s="12" t="s">
        <v>38</v>
      </c>
      <c r="L51" s="12" t="s">
        <v>38</v>
      </c>
      <c r="M51" s="12">
        <v>10</v>
      </c>
      <c r="N51" s="12">
        <v>500</v>
      </c>
      <c r="O51" s="30" t="s">
        <v>38</v>
      </c>
      <c r="P51" s="81"/>
      <c r="Q51" s="81"/>
      <c r="R51" s="81"/>
      <c r="S51" s="82"/>
      <c r="T51" s="81"/>
      <c r="U51" s="83"/>
      <c r="V51" s="81"/>
      <c r="W51" s="84"/>
    </row>
    <row r="52" spans="2:23" x14ac:dyDescent="0.4">
      <c r="B52" s="94"/>
      <c r="C52" s="94"/>
      <c r="D52" s="42" t="s">
        <v>40</v>
      </c>
      <c r="E52" s="80" t="s">
        <v>39</v>
      </c>
      <c r="F52" s="12">
        <v>25</v>
      </c>
      <c r="G52" s="12">
        <v>30</v>
      </c>
      <c r="H52" s="12" t="s">
        <v>38</v>
      </c>
      <c r="I52" s="12">
        <v>600</v>
      </c>
      <c r="J52" s="12" t="s">
        <v>38</v>
      </c>
      <c r="K52" s="12">
        <v>20</v>
      </c>
      <c r="L52" s="12">
        <v>25</v>
      </c>
      <c r="M52" s="12" t="s">
        <v>38</v>
      </c>
      <c r="N52" s="12">
        <v>500</v>
      </c>
      <c r="O52" s="30" t="s">
        <v>38</v>
      </c>
      <c r="P52" s="81"/>
      <c r="Q52" s="81"/>
      <c r="R52" s="81"/>
      <c r="S52" s="82"/>
      <c r="T52" s="81"/>
      <c r="U52" s="83"/>
      <c r="V52" s="81"/>
      <c r="W52" s="84"/>
    </row>
    <row r="53" spans="2:23" x14ac:dyDescent="0.4">
      <c r="B53" s="87"/>
      <c r="C53" s="87"/>
      <c r="D53" s="37"/>
      <c r="E53" s="88"/>
      <c r="F53" s="89"/>
      <c r="G53" s="89"/>
      <c r="H53" s="89"/>
      <c r="I53" s="89"/>
      <c r="J53" s="89"/>
      <c r="K53" s="89"/>
      <c r="L53" s="89"/>
      <c r="M53" s="89"/>
      <c r="N53" s="89"/>
      <c r="O53" s="89"/>
      <c r="P53" s="89"/>
      <c r="Q53" s="89"/>
      <c r="R53" s="89"/>
      <c r="S53" s="90"/>
      <c r="T53" s="89"/>
      <c r="U53" s="91"/>
      <c r="V53" s="89"/>
      <c r="W53" s="91"/>
    </row>
    <row r="54" spans="2:23" x14ac:dyDescent="0.4">
      <c r="B54" s="7" t="s">
        <v>467</v>
      </c>
      <c r="C54" s="87"/>
      <c r="D54" s="37"/>
      <c r="E54" s="88"/>
      <c r="F54" s="89"/>
      <c r="G54" s="89"/>
      <c r="H54" s="89"/>
      <c r="I54" s="89"/>
      <c r="J54" s="89"/>
      <c r="K54" s="89"/>
      <c r="L54" s="89"/>
      <c r="M54" s="89"/>
      <c r="N54" s="89"/>
      <c r="O54" s="89"/>
      <c r="P54" s="89"/>
      <c r="Q54" s="89"/>
      <c r="R54" s="89"/>
      <c r="S54" s="90"/>
      <c r="T54" s="89"/>
      <c r="U54" s="91"/>
      <c r="V54" s="89"/>
      <c r="W54" s="91"/>
    </row>
    <row r="55" spans="2:23" x14ac:dyDescent="0.4">
      <c r="B55" s="87"/>
      <c r="C55" s="87"/>
      <c r="D55" s="37"/>
      <c r="E55" s="88"/>
      <c r="F55" s="89"/>
      <c r="G55" s="89"/>
      <c r="H55" s="89"/>
      <c r="I55" s="89"/>
      <c r="J55" s="89"/>
      <c r="K55" s="89"/>
      <c r="L55" s="89"/>
      <c r="M55" s="89"/>
      <c r="N55" s="89"/>
      <c r="O55" s="89"/>
      <c r="P55" s="89"/>
      <c r="Q55" s="89"/>
      <c r="R55" s="89"/>
      <c r="S55" s="90"/>
      <c r="T55" s="89"/>
      <c r="U55" s="91"/>
      <c r="V55" s="89"/>
      <c r="W55" s="91"/>
    </row>
    <row r="56" spans="2:23" ht="20.25" x14ac:dyDescent="0.4">
      <c r="B56" s="7" t="s">
        <v>616</v>
      </c>
      <c r="C56" s="89"/>
      <c r="F56" s="89"/>
      <c r="G56" s="89"/>
      <c r="H56" s="89"/>
      <c r="I56" s="89"/>
      <c r="J56" s="89"/>
      <c r="K56" s="89"/>
      <c r="L56" s="89"/>
      <c r="M56" s="89"/>
      <c r="N56" s="89"/>
      <c r="O56" s="89"/>
      <c r="P56" s="89"/>
      <c r="Q56" s="89"/>
      <c r="R56" s="89"/>
      <c r="S56" s="89"/>
    </row>
    <row r="57" spans="2:23" ht="20.25" x14ac:dyDescent="0.4">
      <c r="B57" s="7" t="s">
        <v>617</v>
      </c>
      <c r="C57" s="89"/>
      <c r="F57" s="89"/>
      <c r="G57" s="89"/>
      <c r="H57" s="89"/>
      <c r="I57" s="89"/>
      <c r="J57" s="89"/>
      <c r="K57" s="89"/>
      <c r="L57" s="89"/>
      <c r="M57" s="89"/>
      <c r="N57" s="89"/>
      <c r="O57" s="89"/>
      <c r="P57" s="89"/>
      <c r="Q57" s="89"/>
      <c r="R57" s="89"/>
      <c r="S57" s="89"/>
    </row>
    <row r="58" spans="2:23" x14ac:dyDescent="0.4">
      <c r="B58" s="8" t="s">
        <v>37</v>
      </c>
      <c r="C58" s="89"/>
      <c r="F58" s="89"/>
      <c r="G58" s="89"/>
      <c r="H58" s="89"/>
      <c r="I58" s="89"/>
      <c r="J58" s="89"/>
      <c r="K58" s="89"/>
      <c r="L58" s="89"/>
      <c r="M58" s="89"/>
      <c r="N58" s="89"/>
      <c r="O58" s="89"/>
      <c r="P58" s="89"/>
      <c r="Q58" s="89"/>
      <c r="R58" s="89"/>
      <c r="S58" s="89"/>
    </row>
    <row r="59" spans="2:23" ht="20.25" x14ac:dyDescent="0.4">
      <c r="B59" s="7" t="s">
        <v>618</v>
      </c>
      <c r="C59" s="89"/>
      <c r="F59" s="89"/>
      <c r="G59" s="89"/>
      <c r="H59" s="89"/>
      <c r="I59" s="89"/>
      <c r="J59" s="89"/>
      <c r="K59" s="89"/>
      <c r="L59" s="89"/>
      <c r="M59" s="89"/>
      <c r="N59" s="89"/>
      <c r="O59" s="89"/>
      <c r="P59" s="89"/>
      <c r="Q59" s="89"/>
      <c r="R59" s="89"/>
      <c r="S59" s="89"/>
    </row>
    <row r="60" spans="2:23" x14ac:dyDescent="0.4">
      <c r="B60" s="8" t="s">
        <v>36</v>
      </c>
      <c r="C60" s="89"/>
      <c r="F60" s="89"/>
      <c r="G60" s="89"/>
      <c r="H60" s="89"/>
      <c r="I60" s="89"/>
      <c r="J60" s="89"/>
      <c r="K60" s="89"/>
      <c r="L60" s="89"/>
      <c r="M60" s="89"/>
      <c r="N60" s="89"/>
      <c r="O60" s="89"/>
      <c r="P60" s="89"/>
      <c r="Q60" s="89"/>
      <c r="R60" s="89"/>
      <c r="S60" s="89"/>
    </row>
    <row r="61" spans="2:23" ht="20.25" x14ac:dyDescent="0.4">
      <c r="B61" s="92" t="s">
        <v>619</v>
      </c>
      <c r="C61" s="89"/>
      <c r="F61" s="89"/>
      <c r="G61" s="89"/>
      <c r="H61" s="89"/>
      <c r="I61" s="89"/>
      <c r="J61" s="89"/>
      <c r="K61" s="89"/>
      <c r="L61" s="89"/>
      <c r="M61" s="89"/>
      <c r="N61" s="89"/>
      <c r="O61" s="89"/>
      <c r="P61" s="89"/>
      <c r="Q61" s="89"/>
      <c r="R61" s="89"/>
      <c r="S61" s="89"/>
    </row>
    <row r="62" spans="2:23" ht="20.25" x14ac:dyDescent="0.4">
      <c r="B62" s="7" t="s">
        <v>35</v>
      </c>
    </row>
    <row r="63" spans="2:23" x14ac:dyDescent="0.4">
      <c r="B63" s="8" t="s">
        <v>34</v>
      </c>
    </row>
    <row r="64" spans="2:23" ht="20.25" x14ac:dyDescent="0.4">
      <c r="B64" s="7" t="s">
        <v>33</v>
      </c>
    </row>
    <row r="65" spans="2:2" ht="20.25" x14ac:dyDescent="0.4">
      <c r="B65" s="7" t="s">
        <v>32</v>
      </c>
    </row>
    <row r="66" spans="2:2" ht="20.25" x14ac:dyDescent="0.4">
      <c r="B66" s="7" t="s">
        <v>31</v>
      </c>
    </row>
    <row r="67" spans="2:2" ht="20.25" x14ac:dyDescent="0.4">
      <c r="B67" s="8" t="s">
        <v>30</v>
      </c>
    </row>
    <row r="68" spans="2:2" ht="20.25" x14ac:dyDescent="0.4">
      <c r="B68" s="7" t="s">
        <v>29</v>
      </c>
    </row>
    <row r="69" spans="2:2" ht="20.25" x14ac:dyDescent="0.4">
      <c r="B69" s="8" t="s">
        <v>28</v>
      </c>
    </row>
    <row r="70" spans="2:2" ht="20.25" x14ac:dyDescent="0.4">
      <c r="B70" s="7" t="s">
        <v>27</v>
      </c>
    </row>
    <row r="71" spans="2:2" x14ac:dyDescent="0.4">
      <c r="B71" s="8" t="s">
        <v>26</v>
      </c>
    </row>
    <row r="72" spans="2:2" ht="20.25" x14ac:dyDescent="0.4">
      <c r="B72" s="7" t="s">
        <v>25</v>
      </c>
    </row>
    <row r="73" spans="2:2" ht="20.25" x14ac:dyDescent="0.4">
      <c r="B73" s="7" t="s">
        <v>24</v>
      </c>
    </row>
    <row r="74" spans="2:2" ht="20.25" x14ac:dyDescent="0.4">
      <c r="B74" s="7" t="s">
        <v>23</v>
      </c>
    </row>
    <row r="75" spans="2:2" x14ac:dyDescent="0.4">
      <c r="B75" s="8" t="s">
        <v>22</v>
      </c>
    </row>
    <row r="76" spans="2:2" x14ac:dyDescent="0.4">
      <c r="B76" s="8" t="s">
        <v>21</v>
      </c>
    </row>
    <row r="77" spans="2:2" ht="20.25" x14ac:dyDescent="0.4">
      <c r="B77" s="7" t="s">
        <v>20</v>
      </c>
    </row>
    <row r="78" spans="2:2" x14ac:dyDescent="0.4">
      <c r="B78" s="7" t="s">
        <v>19</v>
      </c>
    </row>
    <row r="79" spans="2:2" ht="20.25" x14ac:dyDescent="0.4">
      <c r="B79" s="7" t="s">
        <v>18</v>
      </c>
    </row>
    <row r="80" spans="2:2" ht="20.25" x14ac:dyDescent="0.4">
      <c r="B80" s="7" t="s">
        <v>17</v>
      </c>
    </row>
    <row r="81" spans="2:2" ht="20.25" x14ac:dyDescent="0.4">
      <c r="B81" s="7" t="s">
        <v>16</v>
      </c>
    </row>
    <row r="82" spans="2:2" x14ac:dyDescent="0.4">
      <c r="B82" s="7"/>
    </row>
  </sheetData>
  <mergeCells count="21">
    <mergeCell ref="C3:D3"/>
    <mergeCell ref="E3:F3"/>
    <mergeCell ref="B24:B25"/>
    <mergeCell ref="B26:B38"/>
    <mergeCell ref="F16:J16"/>
    <mergeCell ref="B16:D17"/>
    <mergeCell ref="B20:B23"/>
    <mergeCell ref="C9:U9"/>
    <mergeCell ref="C10:U10"/>
    <mergeCell ref="C12:U12"/>
    <mergeCell ref="R16:S16"/>
    <mergeCell ref="P16:Q16"/>
    <mergeCell ref="E16:E17"/>
    <mergeCell ref="B18:D19"/>
    <mergeCell ref="K16:O16"/>
    <mergeCell ref="C11:U11"/>
    <mergeCell ref="B39:B52"/>
    <mergeCell ref="C39:C44"/>
    <mergeCell ref="C45:C52"/>
    <mergeCell ref="C30:C38"/>
    <mergeCell ref="C26:C29"/>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E2691-4F99-4909-ABC5-B93B9502C36F}">
  <dimension ref="A1:DK155"/>
  <sheetViews>
    <sheetView zoomScaleNormal="100" workbookViewId="0">
      <pane xSplit="4" ySplit="2" topLeftCell="E135" activePane="bottomRight" state="frozen"/>
      <selection activeCell="R30" sqref="R30"/>
      <selection pane="topRight" activeCell="R30" sqref="R30"/>
      <selection pane="bottomLeft" activeCell="R30" sqref="R30"/>
      <selection pane="bottomRight"/>
    </sheetView>
  </sheetViews>
  <sheetFormatPr defaultColWidth="11.875" defaultRowHeight="18.75" x14ac:dyDescent="0.4"/>
  <sheetData>
    <row r="1" spans="1:37" s="22" customFormat="1" ht="63.75" customHeight="1" x14ac:dyDescent="0.4">
      <c r="A1" s="9" t="s">
        <v>136</v>
      </c>
      <c r="B1" s="9" t="s">
        <v>137</v>
      </c>
      <c r="C1" s="9" t="s">
        <v>138</v>
      </c>
      <c r="D1" s="9" t="s">
        <v>139</v>
      </c>
      <c r="E1" s="9" t="s">
        <v>134</v>
      </c>
      <c r="F1" s="9" t="s">
        <v>133</v>
      </c>
      <c r="G1" s="23" t="s">
        <v>132</v>
      </c>
      <c r="H1" s="9" t="s">
        <v>140</v>
      </c>
      <c r="I1" s="23" t="s">
        <v>131</v>
      </c>
      <c r="J1" s="9" t="s">
        <v>141</v>
      </c>
      <c r="K1" s="23" t="s">
        <v>462</v>
      </c>
      <c r="L1" s="9" t="s">
        <v>142</v>
      </c>
      <c r="M1" s="9" t="s">
        <v>143</v>
      </c>
      <c r="N1" s="9" t="s">
        <v>130</v>
      </c>
      <c r="O1" s="23" t="s">
        <v>129</v>
      </c>
      <c r="P1" s="9" t="s">
        <v>144</v>
      </c>
      <c r="Q1" s="9" t="s">
        <v>145</v>
      </c>
      <c r="R1" s="9" t="s">
        <v>146</v>
      </c>
      <c r="S1" s="9" t="s">
        <v>147</v>
      </c>
      <c r="T1" s="9" t="s">
        <v>148</v>
      </c>
      <c r="U1" s="9" t="s">
        <v>149</v>
      </c>
      <c r="V1" s="9" t="s">
        <v>150</v>
      </c>
      <c r="W1" s="9" t="s">
        <v>120</v>
      </c>
      <c r="X1" s="9" t="s">
        <v>151</v>
      </c>
      <c r="Y1" s="9" t="s">
        <v>152</v>
      </c>
      <c r="Z1" s="9" t="s">
        <v>119</v>
      </c>
      <c r="AA1" s="9" t="s">
        <v>118</v>
      </c>
      <c r="AB1" s="9" t="s">
        <v>153</v>
      </c>
      <c r="AC1" s="9" t="s">
        <v>128</v>
      </c>
      <c r="AD1" s="9" t="s">
        <v>154</v>
      </c>
      <c r="AE1" s="9" t="s">
        <v>127</v>
      </c>
      <c r="AF1" s="9" t="s">
        <v>126</v>
      </c>
      <c r="AG1" s="9" t="s">
        <v>125</v>
      </c>
      <c r="AH1" s="9" t="s">
        <v>124</v>
      </c>
      <c r="AI1" s="9" t="s">
        <v>123</v>
      </c>
      <c r="AJ1" s="9" t="s">
        <v>122</v>
      </c>
      <c r="AK1" s="9" t="s">
        <v>121</v>
      </c>
    </row>
    <row r="2" spans="1:37" s="22" customFormat="1" ht="20.25" customHeight="1" x14ac:dyDescent="0.4">
      <c r="A2" s="9"/>
      <c r="B2" s="9"/>
      <c r="C2" s="9"/>
      <c r="D2" s="9" t="s">
        <v>463</v>
      </c>
      <c r="E2" s="9" t="s">
        <v>117</v>
      </c>
      <c r="F2" s="9" t="s">
        <v>116</v>
      </c>
      <c r="G2" s="23" t="s">
        <v>464</v>
      </c>
      <c r="H2" s="9" t="s">
        <v>116</v>
      </c>
      <c r="I2" s="23" t="s">
        <v>464</v>
      </c>
      <c r="J2" s="9" t="s">
        <v>116</v>
      </c>
      <c r="K2" s="23" t="s">
        <v>464</v>
      </c>
      <c r="L2" s="9" t="s">
        <v>116</v>
      </c>
      <c r="M2" s="9" t="s">
        <v>116</v>
      </c>
      <c r="N2" s="9" t="s">
        <v>116</v>
      </c>
      <c r="O2" s="23" t="s">
        <v>464</v>
      </c>
      <c r="P2" s="9" t="s">
        <v>116</v>
      </c>
      <c r="Q2" s="9" t="s">
        <v>465</v>
      </c>
      <c r="R2" s="9" t="s">
        <v>115</v>
      </c>
      <c r="S2" s="9" t="s">
        <v>114</v>
      </c>
      <c r="T2" s="9" t="s">
        <v>115</v>
      </c>
      <c r="U2" s="9" t="s">
        <v>114</v>
      </c>
      <c r="V2" s="9" t="s">
        <v>114</v>
      </c>
      <c r="W2" s="9" t="s">
        <v>114</v>
      </c>
      <c r="X2" s="9" t="s">
        <v>114</v>
      </c>
      <c r="Y2" s="9" t="s">
        <v>115</v>
      </c>
      <c r="Z2" s="9" t="s">
        <v>115</v>
      </c>
      <c r="AA2" s="9" t="s">
        <v>114</v>
      </c>
      <c r="AB2" s="9" t="s">
        <v>114</v>
      </c>
      <c r="AC2" s="9" t="s">
        <v>114</v>
      </c>
      <c r="AD2" s="9" t="s">
        <v>466</v>
      </c>
      <c r="AE2" s="9" t="s">
        <v>114</v>
      </c>
      <c r="AF2" s="9" t="s">
        <v>114</v>
      </c>
      <c r="AG2" s="9" t="s">
        <v>114</v>
      </c>
      <c r="AH2" s="9" t="s">
        <v>114</v>
      </c>
      <c r="AI2" s="9" t="s">
        <v>114</v>
      </c>
      <c r="AJ2" s="9" t="s">
        <v>114</v>
      </c>
      <c r="AK2" s="9" t="s">
        <v>114</v>
      </c>
    </row>
    <row r="3" spans="1:37" x14ac:dyDescent="0.4">
      <c r="A3" t="s">
        <v>326</v>
      </c>
      <c r="B3" t="s">
        <v>327</v>
      </c>
      <c r="C3">
        <v>50</v>
      </c>
      <c r="D3" s="20">
        <v>24</v>
      </c>
      <c r="E3" s="19">
        <v>2142</v>
      </c>
      <c r="F3" s="20">
        <v>103.7</v>
      </c>
      <c r="G3" s="20">
        <f>F3*4/E3*100</f>
        <v>19.365079365079367</v>
      </c>
      <c r="H3">
        <v>72.5</v>
      </c>
      <c r="I3" s="20">
        <f>H3*9/E3*100</f>
        <v>30.462184873949578</v>
      </c>
      <c r="J3" s="21">
        <v>21.2</v>
      </c>
      <c r="K3" s="20">
        <f>J3*9/E3*100</f>
        <v>8.9075630252100826</v>
      </c>
      <c r="L3" s="20">
        <v>9.6999999999999993</v>
      </c>
      <c r="M3" s="21">
        <v>2.34</v>
      </c>
      <c r="N3" s="20">
        <v>264</v>
      </c>
      <c r="O3" s="20">
        <f>N3*4/E3*100</f>
        <v>49.299719887955185</v>
      </c>
      <c r="P3" s="20">
        <v>11.7</v>
      </c>
      <c r="Q3" s="19">
        <v>715</v>
      </c>
      <c r="R3" s="20">
        <v>10</v>
      </c>
      <c r="S3" s="20">
        <v>10.6</v>
      </c>
      <c r="T3" s="20">
        <v>180.5</v>
      </c>
      <c r="U3" s="20">
        <v>1</v>
      </c>
      <c r="V3" s="20">
        <v>1.7</v>
      </c>
      <c r="W3" s="20">
        <v>21.3</v>
      </c>
      <c r="X3" s="21">
        <v>1.55</v>
      </c>
      <c r="Y3" s="20">
        <v>8.9</v>
      </c>
      <c r="Z3" s="19">
        <v>308</v>
      </c>
      <c r="AA3" s="20">
        <v>8.5</v>
      </c>
      <c r="AB3" s="19">
        <v>80.5</v>
      </c>
      <c r="AC3" s="19">
        <v>3346</v>
      </c>
      <c r="AD3" s="20">
        <v>8.4</v>
      </c>
      <c r="AE3" s="19">
        <v>2430.5</v>
      </c>
      <c r="AF3" s="19">
        <v>536</v>
      </c>
      <c r="AG3" s="19">
        <v>260</v>
      </c>
      <c r="AH3" s="19">
        <v>1355</v>
      </c>
      <c r="AI3" s="20">
        <v>9.4</v>
      </c>
      <c r="AJ3" s="20">
        <v>12.8</v>
      </c>
      <c r="AK3" s="21">
        <v>1.19</v>
      </c>
    </row>
    <row r="4" spans="1:37" x14ac:dyDescent="0.4">
      <c r="A4" t="s">
        <v>328</v>
      </c>
      <c r="B4" t="s">
        <v>327</v>
      </c>
      <c r="C4">
        <v>53</v>
      </c>
      <c r="D4" s="20">
        <v>22.1</v>
      </c>
      <c r="E4" s="19">
        <v>2273</v>
      </c>
      <c r="F4" s="20">
        <v>131.1</v>
      </c>
      <c r="G4" s="20">
        <f t="shared" ref="G4:G67" si="0">F4*4/E4*100</f>
        <v>23.070831500219974</v>
      </c>
      <c r="H4">
        <v>88.8</v>
      </c>
      <c r="I4" s="20">
        <f>H4*9/E4*100</f>
        <v>35.160580730312354</v>
      </c>
      <c r="J4" s="21">
        <v>29.95</v>
      </c>
      <c r="K4" s="20">
        <f>J4*9/E4*100</f>
        <v>11.858776946766389</v>
      </c>
      <c r="L4" s="20">
        <v>9.4</v>
      </c>
      <c r="M4" s="21">
        <v>5.72</v>
      </c>
      <c r="N4" s="20">
        <v>218.4</v>
      </c>
      <c r="O4" s="20">
        <f>N4*4/E4*100</f>
        <v>38.433787945446547</v>
      </c>
      <c r="P4" s="20">
        <v>13.3</v>
      </c>
      <c r="Q4" s="19">
        <v>788</v>
      </c>
      <c r="R4" s="20">
        <v>27.9</v>
      </c>
      <c r="S4" s="20">
        <v>6.1</v>
      </c>
      <c r="T4" s="20">
        <v>446.5</v>
      </c>
      <c r="U4" s="20">
        <v>0.6</v>
      </c>
      <c r="V4" s="20">
        <v>1.9</v>
      </c>
      <c r="W4" s="20">
        <v>42.1</v>
      </c>
      <c r="X4" s="21">
        <v>2.39</v>
      </c>
      <c r="Y4" s="20">
        <v>34.1</v>
      </c>
      <c r="Z4" s="19">
        <v>339</v>
      </c>
      <c r="AA4" s="20">
        <v>10</v>
      </c>
      <c r="AB4" s="19">
        <v>85</v>
      </c>
      <c r="AC4" s="19">
        <v>5154</v>
      </c>
      <c r="AD4" s="20">
        <v>13</v>
      </c>
      <c r="AE4" s="19">
        <v>3074.5</v>
      </c>
      <c r="AF4" s="19">
        <v>1297</v>
      </c>
      <c r="AG4" s="19">
        <v>398</v>
      </c>
      <c r="AH4" s="19">
        <v>1848</v>
      </c>
      <c r="AI4" s="20">
        <v>14.6</v>
      </c>
      <c r="AJ4" s="20">
        <v>11.5</v>
      </c>
      <c r="AK4" s="21">
        <v>1.56</v>
      </c>
    </row>
    <row r="5" spans="1:37" x14ac:dyDescent="0.4">
      <c r="A5" t="s">
        <v>329</v>
      </c>
      <c r="B5" t="s">
        <v>327</v>
      </c>
      <c r="C5">
        <v>53</v>
      </c>
      <c r="D5" s="20">
        <v>24.8</v>
      </c>
      <c r="E5" s="19">
        <v>1829</v>
      </c>
      <c r="F5" s="20">
        <v>89.2</v>
      </c>
      <c r="G5" s="20">
        <f t="shared" si="0"/>
        <v>19.507927829414982</v>
      </c>
      <c r="H5">
        <v>60.6</v>
      </c>
      <c r="I5" s="20">
        <f>H5*9/E5*100</f>
        <v>29.819573537452161</v>
      </c>
      <c r="J5" s="21">
        <v>17.66</v>
      </c>
      <c r="K5" s="20">
        <f>J5*9/E5*100</f>
        <v>8.6899945325314381</v>
      </c>
      <c r="L5" s="20">
        <v>10.3</v>
      </c>
      <c r="M5" s="21">
        <v>2.1</v>
      </c>
      <c r="N5" s="20">
        <v>216.8</v>
      </c>
      <c r="O5" s="20">
        <f>N5*4/E5*100</f>
        <v>47.41388737014762</v>
      </c>
      <c r="P5" s="20">
        <v>16.899999999999999</v>
      </c>
      <c r="Q5" s="19">
        <v>612</v>
      </c>
      <c r="R5" s="20">
        <v>6.1</v>
      </c>
      <c r="S5" s="20">
        <v>5.7</v>
      </c>
      <c r="T5" s="20">
        <v>375</v>
      </c>
      <c r="U5" s="20">
        <v>0.9</v>
      </c>
      <c r="V5" s="20">
        <v>1</v>
      </c>
      <c r="W5" s="20">
        <v>17.399999999999999</v>
      </c>
      <c r="X5" s="21">
        <v>1.4</v>
      </c>
      <c r="Y5" s="20">
        <v>8.6</v>
      </c>
      <c r="Z5" s="19">
        <v>291</v>
      </c>
      <c r="AA5" s="20">
        <v>7</v>
      </c>
      <c r="AB5" s="19">
        <v>110.5</v>
      </c>
      <c r="AC5" s="19">
        <v>5174</v>
      </c>
      <c r="AD5" s="20">
        <v>13.1</v>
      </c>
      <c r="AE5" s="19">
        <v>2222.5</v>
      </c>
      <c r="AF5" s="19">
        <v>524</v>
      </c>
      <c r="AG5" s="19">
        <v>263</v>
      </c>
      <c r="AH5" s="19">
        <v>1073</v>
      </c>
      <c r="AI5" s="20">
        <v>10.9</v>
      </c>
      <c r="AJ5" s="20">
        <v>11.5</v>
      </c>
      <c r="AK5" s="21">
        <v>1.33</v>
      </c>
    </row>
    <row r="6" spans="1:37" x14ac:dyDescent="0.4">
      <c r="A6" t="s">
        <v>330</v>
      </c>
      <c r="B6" t="s">
        <v>327</v>
      </c>
      <c r="C6">
        <v>53</v>
      </c>
      <c r="D6" s="20">
        <v>23.5</v>
      </c>
      <c r="E6" s="19">
        <v>2728</v>
      </c>
      <c r="F6" s="20">
        <v>76.5</v>
      </c>
      <c r="G6" s="20">
        <f t="shared" si="0"/>
        <v>11.217008797653959</v>
      </c>
      <c r="H6">
        <v>85</v>
      </c>
      <c r="I6" s="20">
        <f t="shared" ref="I6:I67" si="1">H6*9/E6*100</f>
        <v>28.042521994134894</v>
      </c>
      <c r="J6" s="21">
        <v>28.09</v>
      </c>
      <c r="K6" s="20">
        <f>J6*9/E6*100</f>
        <v>9.2672287390029329</v>
      </c>
      <c r="L6" s="20">
        <v>12.7</v>
      </c>
      <c r="M6" s="21">
        <v>4.09</v>
      </c>
      <c r="N6" s="20">
        <v>273.2</v>
      </c>
      <c r="O6" s="20">
        <f t="shared" ref="O6:O67" si="2">N6*4/E6*100</f>
        <v>40.058651026392958</v>
      </c>
      <c r="P6" s="20">
        <v>15.2</v>
      </c>
      <c r="Q6" s="19">
        <v>594</v>
      </c>
      <c r="R6" s="20">
        <v>13.6</v>
      </c>
      <c r="S6" s="20">
        <v>10.9</v>
      </c>
      <c r="T6" s="20">
        <v>109.5</v>
      </c>
      <c r="U6" s="20">
        <v>0.7</v>
      </c>
      <c r="V6" s="20">
        <v>0.8</v>
      </c>
      <c r="W6" s="20">
        <v>24.3</v>
      </c>
      <c r="X6" s="21">
        <v>1.1299999999999999</v>
      </c>
      <c r="Y6" s="20">
        <v>7.3</v>
      </c>
      <c r="Z6" s="19">
        <v>342</v>
      </c>
      <c r="AA6" s="20">
        <v>5.7</v>
      </c>
      <c r="AB6" s="19">
        <v>57.5</v>
      </c>
      <c r="AC6" s="19">
        <v>4288</v>
      </c>
      <c r="AD6" s="20">
        <v>10.8</v>
      </c>
      <c r="AE6" s="19">
        <v>2298</v>
      </c>
      <c r="AF6" s="19">
        <v>337.5</v>
      </c>
      <c r="AG6" s="19">
        <v>271</v>
      </c>
      <c r="AH6" s="19">
        <v>1078</v>
      </c>
      <c r="AI6" s="20">
        <v>7.5</v>
      </c>
      <c r="AJ6" s="20">
        <v>7.3</v>
      </c>
      <c r="AK6" s="21">
        <v>0.96</v>
      </c>
    </row>
    <row r="7" spans="1:37" x14ac:dyDescent="0.4">
      <c r="A7" t="s">
        <v>331</v>
      </c>
      <c r="B7" t="s">
        <v>327</v>
      </c>
      <c r="C7">
        <v>54</v>
      </c>
      <c r="D7" s="20">
        <v>22.4</v>
      </c>
      <c r="E7" s="19">
        <v>2689</v>
      </c>
      <c r="F7" s="20">
        <v>81.900000000000006</v>
      </c>
      <c r="G7" s="20">
        <f t="shared" si="0"/>
        <v>12.182967645965045</v>
      </c>
      <c r="H7">
        <v>142.1</v>
      </c>
      <c r="I7" s="20">
        <f t="shared" si="1"/>
        <v>47.560431387132759</v>
      </c>
      <c r="J7" s="21">
        <v>34.96</v>
      </c>
      <c r="K7" s="20">
        <f t="shared" ref="K7:K67" si="3">J7*9/E7*100</f>
        <v>11.701004090740051</v>
      </c>
      <c r="L7" s="20">
        <v>19.100000000000001</v>
      </c>
      <c r="M7" s="21">
        <v>6.4</v>
      </c>
      <c r="N7" s="20">
        <v>264.2</v>
      </c>
      <c r="O7" s="20">
        <f t="shared" si="2"/>
        <v>39.300855336556339</v>
      </c>
      <c r="P7" s="20">
        <v>14.4</v>
      </c>
      <c r="Q7" s="19">
        <v>923</v>
      </c>
      <c r="R7" s="20">
        <v>6</v>
      </c>
      <c r="S7" s="20">
        <v>15.7</v>
      </c>
      <c r="T7" s="20">
        <v>254.5</v>
      </c>
      <c r="U7" s="20">
        <v>1</v>
      </c>
      <c r="V7" s="20">
        <v>1.1000000000000001</v>
      </c>
      <c r="W7" s="20">
        <v>18</v>
      </c>
      <c r="X7" s="21">
        <v>1.78</v>
      </c>
      <c r="Y7" s="20">
        <v>7.4</v>
      </c>
      <c r="Z7" s="19">
        <v>404</v>
      </c>
      <c r="AA7" s="20">
        <v>7.3</v>
      </c>
      <c r="AB7" s="19">
        <v>130</v>
      </c>
      <c r="AC7" s="19">
        <v>2338</v>
      </c>
      <c r="AD7" s="20">
        <v>5.7</v>
      </c>
      <c r="AE7" s="19">
        <v>2977</v>
      </c>
      <c r="AF7" s="19">
        <v>560.5</v>
      </c>
      <c r="AG7" s="19">
        <v>234</v>
      </c>
      <c r="AH7" s="19">
        <v>1176</v>
      </c>
      <c r="AI7" s="20">
        <v>6.3</v>
      </c>
      <c r="AJ7" s="20">
        <v>10</v>
      </c>
      <c r="AK7" s="21">
        <v>1</v>
      </c>
    </row>
    <row r="8" spans="1:37" x14ac:dyDescent="0.4">
      <c r="A8" t="s">
        <v>332</v>
      </c>
      <c r="B8" t="s">
        <v>327</v>
      </c>
      <c r="C8">
        <v>52</v>
      </c>
      <c r="D8" s="20">
        <v>26.4</v>
      </c>
      <c r="E8" s="19">
        <v>2575</v>
      </c>
      <c r="F8" s="20">
        <v>92</v>
      </c>
      <c r="G8" s="20">
        <f t="shared" si="0"/>
        <v>14.291262135922331</v>
      </c>
      <c r="H8">
        <v>80</v>
      </c>
      <c r="I8" s="20">
        <f t="shared" si="1"/>
        <v>27.961165048543691</v>
      </c>
      <c r="J8" s="21">
        <v>26.56</v>
      </c>
      <c r="K8" s="20">
        <f t="shared" si="3"/>
        <v>9.2831067961165044</v>
      </c>
      <c r="L8" s="20">
        <v>10.4</v>
      </c>
      <c r="M8" s="21">
        <v>2.35</v>
      </c>
      <c r="N8" s="20">
        <v>353.9</v>
      </c>
      <c r="O8" s="20">
        <f t="shared" si="2"/>
        <v>54.974757281553401</v>
      </c>
      <c r="P8" s="20">
        <v>12.3</v>
      </c>
      <c r="Q8" s="19">
        <v>296</v>
      </c>
      <c r="R8" s="20">
        <v>9.1999999999999993</v>
      </c>
      <c r="S8" s="20">
        <v>5.3</v>
      </c>
      <c r="T8" s="20">
        <v>258.5</v>
      </c>
      <c r="U8" s="20">
        <v>1.7</v>
      </c>
      <c r="V8" s="20">
        <v>0.9</v>
      </c>
      <c r="W8" s="20">
        <v>21.8</v>
      </c>
      <c r="X8" s="21">
        <v>1.45</v>
      </c>
      <c r="Y8" s="20">
        <v>14.7</v>
      </c>
      <c r="Z8" s="19">
        <v>231</v>
      </c>
      <c r="AA8" s="20">
        <v>6.5</v>
      </c>
      <c r="AB8" s="19">
        <v>83</v>
      </c>
      <c r="AC8" s="19">
        <v>4177</v>
      </c>
      <c r="AD8" s="20">
        <v>10.6</v>
      </c>
      <c r="AE8" s="19">
        <v>2079.5</v>
      </c>
      <c r="AF8" s="19">
        <v>278</v>
      </c>
      <c r="AG8" s="19">
        <v>238</v>
      </c>
      <c r="AH8" s="19">
        <v>1070</v>
      </c>
      <c r="AI8" s="20">
        <v>7.3</v>
      </c>
      <c r="AJ8" s="20">
        <v>11.1</v>
      </c>
      <c r="AK8" s="21">
        <v>1.32</v>
      </c>
    </row>
    <row r="9" spans="1:37" x14ac:dyDescent="0.4">
      <c r="A9" t="s">
        <v>333</v>
      </c>
      <c r="B9" t="s">
        <v>327</v>
      </c>
      <c r="C9">
        <v>52</v>
      </c>
      <c r="D9" s="20">
        <v>20.9</v>
      </c>
      <c r="E9" s="19">
        <v>1533</v>
      </c>
      <c r="F9" s="20">
        <v>64.2</v>
      </c>
      <c r="G9" s="20">
        <f t="shared" si="0"/>
        <v>16.75146771037182</v>
      </c>
      <c r="H9">
        <v>43.6</v>
      </c>
      <c r="I9" s="20">
        <f t="shared" si="1"/>
        <v>25.596868884540118</v>
      </c>
      <c r="J9" s="21">
        <v>14.72</v>
      </c>
      <c r="K9" s="20">
        <f t="shared" si="3"/>
        <v>8.6418786692759308</v>
      </c>
      <c r="L9" s="20">
        <v>7.3</v>
      </c>
      <c r="M9" s="21">
        <v>0.91</v>
      </c>
      <c r="N9" s="20">
        <v>214.6</v>
      </c>
      <c r="O9" s="20">
        <f t="shared" si="2"/>
        <v>55.994781474233527</v>
      </c>
      <c r="P9" s="20">
        <v>11</v>
      </c>
      <c r="Q9" s="19">
        <v>270</v>
      </c>
      <c r="R9" s="20">
        <v>1.4</v>
      </c>
      <c r="S9" s="20">
        <v>3.7</v>
      </c>
      <c r="T9" s="20">
        <v>182</v>
      </c>
      <c r="U9" s="20">
        <v>1.1000000000000001</v>
      </c>
      <c r="V9" s="20">
        <v>0.6</v>
      </c>
      <c r="W9" s="20">
        <v>16.100000000000001</v>
      </c>
      <c r="X9" s="21">
        <v>1.01</v>
      </c>
      <c r="Y9" s="20">
        <v>1.6</v>
      </c>
      <c r="Z9" s="19">
        <v>255</v>
      </c>
      <c r="AA9" s="20">
        <v>4.3</v>
      </c>
      <c r="AB9" s="19">
        <v>100.5</v>
      </c>
      <c r="AC9" s="19">
        <v>3141</v>
      </c>
      <c r="AD9" s="20">
        <v>7.8</v>
      </c>
      <c r="AE9" s="19">
        <v>2090.5</v>
      </c>
      <c r="AF9" s="19">
        <v>363</v>
      </c>
      <c r="AG9" s="19">
        <v>277</v>
      </c>
      <c r="AH9" s="19">
        <v>940</v>
      </c>
      <c r="AI9" s="20">
        <v>6.3</v>
      </c>
      <c r="AJ9" s="20">
        <v>8.1</v>
      </c>
      <c r="AK9" s="21">
        <v>0.97</v>
      </c>
    </row>
    <row r="10" spans="1:37" x14ac:dyDescent="0.4">
      <c r="A10" t="s">
        <v>334</v>
      </c>
      <c r="B10" t="s">
        <v>327</v>
      </c>
      <c r="C10">
        <v>56</v>
      </c>
      <c r="D10" s="20">
        <v>28.6</v>
      </c>
      <c r="E10" s="19">
        <v>2044</v>
      </c>
      <c r="F10" s="20">
        <v>57.9</v>
      </c>
      <c r="G10" s="20">
        <f t="shared" si="0"/>
        <v>11.330724070450097</v>
      </c>
      <c r="H10">
        <v>53.1</v>
      </c>
      <c r="I10" s="20">
        <f t="shared" si="1"/>
        <v>23.380626223091976</v>
      </c>
      <c r="J10" s="21">
        <v>17.18</v>
      </c>
      <c r="K10" s="20">
        <f t="shared" si="3"/>
        <v>7.5645792563600782</v>
      </c>
      <c r="L10" s="20">
        <v>10.5</v>
      </c>
      <c r="M10" s="21">
        <v>1.06</v>
      </c>
      <c r="N10" s="20">
        <v>326.89999999999998</v>
      </c>
      <c r="O10" s="20">
        <f t="shared" si="2"/>
        <v>63.972602739726028</v>
      </c>
      <c r="P10" s="20">
        <v>15.4</v>
      </c>
      <c r="Q10" s="19">
        <v>346</v>
      </c>
      <c r="R10" s="20">
        <v>0.8</v>
      </c>
      <c r="S10" s="20">
        <v>4.8</v>
      </c>
      <c r="T10" s="20">
        <v>249</v>
      </c>
      <c r="U10" s="20">
        <v>0.7</v>
      </c>
      <c r="V10" s="20">
        <v>0.6</v>
      </c>
      <c r="W10" s="20">
        <v>15.1</v>
      </c>
      <c r="X10" s="21">
        <v>1.94</v>
      </c>
      <c r="Y10" s="20">
        <v>1.3</v>
      </c>
      <c r="Z10" s="19">
        <v>229</v>
      </c>
      <c r="AA10" s="20">
        <v>5.7</v>
      </c>
      <c r="AB10" s="19">
        <v>78</v>
      </c>
      <c r="AC10" s="19">
        <v>3254</v>
      </c>
      <c r="AD10" s="20">
        <v>8.4</v>
      </c>
      <c r="AE10" s="19">
        <v>2187.5</v>
      </c>
      <c r="AF10" s="19">
        <v>498</v>
      </c>
      <c r="AG10" s="19">
        <v>219</v>
      </c>
      <c r="AH10" s="19">
        <v>819</v>
      </c>
      <c r="AI10" s="20">
        <v>6.5</v>
      </c>
      <c r="AJ10" s="20">
        <v>7.8</v>
      </c>
      <c r="AK10" s="21">
        <v>1.1399999999999999</v>
      </c>
    </row>
    <row r="11" spans="1:37" x14ac:dyDescent="0.4">
      <c r="A11" t="s">
        <v>335</v>
      </c>
      <c r="B11" t="s">
        <v>327</v>
      </c>
      <c r="C11">
        <v>50</v>
      </c>
      <c r="D11" s="20">
        <v>22.1</v>
      </c>
      <c r="E11" s="19">
        <v>2441</v>
      </c>
      <c r="F11" s="20">
        <v>87.9</v>
      </c>
      <c r="G11" s="20">
        <f t="shared" si="0"/>
        <v>14.403932814420321</v>
      </c>
      <c r="H11">
        <v>66.099999999999994</v>
      </c>
      <c r="I11" s="20">
        <f t="shared" si="1"/>
        <v>24.371159360917655</v>
      </c>
      <c r="J11" s="21">
        <v>17.760000000000002</v>
      </c>
      <c r="K11" s="20">
        <f t="shared" si="3"/>
        <v>6.5481360098320369</v>
      </c>
      <c r="L11" s="20">
        <v>13</v>
      </c>
      <c r="M11" s="21">
        <v>2.89</v>
      </c>
      <c r="N11" s="20">
        <v>313.3</v>
      </c>
      <c r="O11" s="20">
        <f t="shared" si="2"/>
        <v>51.339614911921352</v>
      </c>
      <c r="P11" s="20">
        <v>16.399999999999999</v>
      </c>
      <c r="Q11" s="19">
        <v>551</v>
      </c>
      <c r="R11" s="20">
        <v>8.4</v>
      </c>
      <c r="S11" s="20">
        <v>7.5</v>
      </c>
      <c r="T11" s="20">
        <v>257.5</v>
      </c>
      <c r="U11" s="20">
        <v>1.2</v>
      </c>
      <c r="V11" s="20">
        <v>1.5</v>
      </c>
      <c r="W11" s="20">
        <v>24.7</v>
      </c>
      <c r="X11" s="21">
        <v>2.06</v>
      </c>
      <c r="Y11" s="20">
        <v>7.7</v>
      </c>
      <c r="Z11" s="19">
        <v>346</v>
      </c>
      <c r="AA11" s="20">
        <v>8.6999999999999993</v>
      </c>
      <c r="AB11" s="19">
        <v>103</v>
      </c>
      <c r="AC11" s="19">
        <v>4167</v>
      </c>
      <c r="AD11" s="20">
        <v>10.199999999999999</v>
      </c>
      <c r="AE11" s="19">
        <v>3294.5</v>
      </c>
      <c r="AF11" s="19">
        <v>765</v>
      </c>
      <c r="AG11" s="19">
        <v>448</v>
      </c>
      <c r="AH11" s="19">
        <v>1496</v>
      </c>
      <c r="AI11" s="20">
        <v>10.5</v>
      </c>
      <c r="AJ11" s="20">
        <v>9.8000000000000007</v>
      </c>
      <c r="AK11" s="21">
        <v>1.36</v>
      </c>
    </row>
    <row r="12" spans="1:37" x14ac:dyDescent="0.4">
      <c r="A12" t="s">
        <v>336</v>
      </c>
      <c r="B12" t="s">
        <v>327</v>
      </c>
      <c r="C12">
        <v>50</v>
      </c>
      <c r="D12" s="20">
        <v>26.5</v>
      </c>
      <c r="E12" s="19">
        <v>1790</v>
      </c>
      <c r="F12" s="20">
        <v>56.5</v>
      </c>
      <c r="G12" s="20">
        <f t="shared" si="0"/>
        <v>12.625698324022347</v>
      </c>
      <c r="H12">
        <v>59.7</v>
      </c>
      <c r="I12" s="20">
        <f t="shared" si="1"/>
        <v>30.016759776536318</v>
      </c>
      <c r="J12" s="21">
        <v>21.56</v>
      </c>
      <c r="K12" s="20">
        <f t="shared" si="3"/>
        <v>10.840223463687151</v>
      </c>
      <c r="L12" s="20">
        <v>6.8</v>
      </c>
      <c r="M12" s="21">
        <v>1.07</v>
      </c>
      <c r="N12" s="20">
        <v>247.8</v>
      </c>
      <c r="O12" s="20">
        <f t="shared" si="2"/>
        <v>55.374301675977655</v>
      </c>
      <c r="P12" s="20">
        <v>8.6999999999999993</v>
      </c>
      <c r="Q12" s="19">
        <v>427</v>
      </c>
      <c r="R12" s="20">
        <v>1.9</v>
      </c>
      <c r="S12" s="20">
        <v>5.3</v>
      </c>
      <c r="T12" s="20">
        <v>150.5</v>
      </c>
      <c r="U12" s="20">
        <v>0.5</v>
      </c>
      <c r="V12" s="20">
        <v>0.6</v>
      </c>
      <c r="W12" s="20">
        <v>11</v>
      </c>
      <c r="X12" s="21">
        <v>0.75</v>
      </c>
      <c r="Y12" s="20">
        <v>1.9</v>
      </c>
      <c r="Z12" s="19">
        <v>156</v>
      </c>
      <c r="AA12" s="20">
        <v>4.2</v>
      </c>
      <c r="AB12" s="19">
        <v>43</v>
      </c>
      <c r="AC12" s="19">
        <v>2412</v>
      </c>
      <c r="AD12" s="20">
        <v>6.3</v>
      </c>
      <c r="AE12" s="19">
        <v>1164</v>
      </c>
      <c r="AF12" s="19">
        <v>314</v>
      </c>
      <c r="AG12" s="19">
        <v>132</v>
      </c>
      <c r="AH12" s="19">
        <v>774</v>
      </c>
      <c r="AI12" s="20">
        <v>4</v>
      </c>
      <c r="AJ12" s="20">
        <v>7.4</v>
      </c>
      <c r="AK12" s="21">
        <v>0.92</v>
      </c>
    </row>
    <row r="13" spans="1:37" x14ac:dyDescent="0.4">
      <c r="A13" t="s">
        <v>337</v>
      </c>
      <c r="B13" t="s">
        <v>327</v>
      </c>
      <c r="C13">
        <v>57</v>
      </c>
      <c r="D13" s="20">
        <v>22.1</v>
      </c>
      <c r="E13" s="19">
        <v>2271</v>
      </c>
      <c r="F13" s="20">
        <v>93.4</v>
      </c>
      <c r="G13" s="20">
        <f t="shared" si="0"/>
        <v>16.450902686041395</v>
      </c>
      <c r="H13">
        <v>64.900000000000006</v>
      </c>
      <c r="I13" s="20">
        <f t="shared" si="1"/>
        <v>25.719947159841482</v>
      </c>
      <c r="J13" s="21">
        <v>14.67</v>
      </c>
      <c r="K13" s="20">
        <f t="shared" si="3"/>
        <v>5.8137384412153237</v>
      </c>
      <c r="L13" s="20">
        <v>14.2</v>
      </c>
      <c r="M13" s="21">
        <v>2.71</v>
      </c>
      <c r="N13" s="20">
        <v>330.5</v>
      </c>
      <c r="O13" s="20">
        <f t="shared" si="2"/>
        <v>58.212241303390577</v>
      </c>
      <c r="P13" s="20">
        <v>27.8</v>
      </c>
      <c r="Q13" s="19">
        <v>619</v>
      </c>
      <c r="R13" s="20">
        <v>7.6</v>
      </c>
      <c r="S13" s="20">
        <v>7.8</v>
      </c>
      <c r="T13" s="20">
        <v>175.5</v>
      </c>
      <c r="U13" s="20">
        <v>1.2</v>
      </c>
      <c r="V13" s="20">
        <v>1.1000000000000001</v>
      </c>
      <c r="W13" s="20">
        <v>18.8</v>
      </c>
      <c r="X13" s="21">
        <v>1.33</v>
      </c>
      <c r="Y13" s="20">
        <v>4.5</v>
      </c>
      <c r="Z13" s="19">
        <v>354</v>
      </c>
      <c r="AA13" s="20">
        <v>6.6</v>
      </c>
      <c r="AB13" s="19">
        <v>107</v>
      </c>
      <c r="AC13" s="19">
        <v>3250</v>
      </c>
      <c r="AD13" s="20">
        <v>8</v>
      </c>
      <c r="AE13" s="19">
        <v>3173</v>
      </c>
      <c r="AF13" s="19">
        <v>733.5</v>
      </c>
      <c r="AG13" s="19">
        <v>379</v>
      </c>
      <c r="AH13" s="19">
        <v>1392</v>
      </c>
      <c r="AI13" s="20">
        <v>9.1</v>
      </c>
      <c r="AJ13" s="20">
        <v>10.1</v>
      </c>
      <c r="AK13" s="21">
        <v>1.43</v>
      </c>
    </row>
    <row r="14" spans="1:37" x14ac:dyDescent="0.4">
      <c r="A14" t="s">
        <v>338</v>
      </c>
      <c r="B14" t="s">
        <v>327</v>
      </c>
      <c r="C14">
        <v>52</v>
      </c>
      <c r="D14" s="20">
        <v>25.6</v>
      </c>
      <c r="E14" s="19">
        <v>3421</v>
      </c>
      <c r="F14" s="20">
        <v>77.3</v>
      </c>
      <c r="G14" s="20">
        <f t="shared" si="0"/>
        <v>9.0382928968137968</v>
      </c>
      <c r="H14">
        <v>62.2</v>
      </c>
      <c r="I14" s="20">
        <f t="shared" si="1"/>
        <v>16.363636363636367</v>
      </c>
      <c r="J14" s="21">
        <v>21.47</v>
      </c>
      <c r="K14" s="20">
        <f t="shared" si="3"/>
        <v>5.648348436129786</v>
      </c>
      <c r="L14" s="20">
        <v>7.2</v>
      </c>
      <c r="M14" s="21">
        <v>2.15</v>
      </c>
      <c r="N14" s="20">
        <v>279.5</v>
      </c>
      <c r="O14" s="20">
        <f t="shared" si="2"/>
        <v>32.680502776965795</v>
      </c>
      <c r="P14" s="20">
        <v>17.600000000000001</v>
      </c>
      <c r="Q14" s="19">
        <v>2828</v>
      </c>
      <c r="R14" s="20">
        <v>2.5</v>
      </c>
      <c r="S14" s="20">
        <v>13.8</v>
      </c>
      <c r="T14" s="20">
        <v>400.5</v>
      </c>
      <c r="U14" s="20">
        <v>1.5</v>
      </c>
      <c r="V14" s="20">
        <v>1.8</v>
      </c>
      <c r="W14" s="20">
        <v>18.100000000000001</v>
      </c>
      <c r="X14" s="21">
        <v>1.45</v>
      </c>
      <c r="Y14" s="20">
        <v>13.5</v>
      </c>
      <c r="Z14" s="19">
        <v>563</v>
      </c>
      <c r="AA14" s="20">
        <v>7.7</v>
      </c>
      <c r="AB14" s="19">
        <v>142</v>
      </c>
      <c r="AC14" s="19">
        <v>3700</v>
      </c>
      <c r="AD14" s="20">
        <v>9.3000000000000007</v>
      </c>
      <c r="AE14" s="19">
        <v>3248.5</v>
      </c>
      <c r="AF14" s="19">
        <v>860.5</v>
      </c>
      <c r="AG14" s="19">
        <v>291</v>
      </c>
      <c r="AH14" s="19">
        <v>1302</v>
      </c>
      <c r="AI14" s="20">
        <v>8.9</v>
      </c>
      <c r="AJ14" s="20">
        <v>9.3000000000000007</v>
      </c>
      <c r="AK14" s="21">
        <v>1.07</v>
      </c>
    </row>
    <row r="15" spans="1:37" x14ac:dyDescent="0.4">
      <c r="A15" t="s">
        <v>339</v>
      </c>
      <c r="B15" t="s">
        <v>327</v>
      </c>
      <c r="C15">
        <v>50</v>
      </c>
      <c r="D15" s="20">
        <v>22.5</v>
      </c>
      <c r="E15" s="19">
        <v>1792</v>
      </c>
      <c r="F15" s="20">
        <v>87.5</v>
      </c>
      <c r="G15" s="20">
        <f t="shared" si="0"/>
        <v>19.53125</v>
      </c>
      <c r="H15">
        <v>88</v>
      </c>
      <c r="I15" s="20">
        <f t="shared" si="1"/>
        <v>44.196428571428569</v>
      </c>
      <c r="J15" s="21">
        <v>24.07</v>
      </c>
      <c r="K15" s="20">
        <f t="shared" si="3"/>
        <v>12.088727678571429</v>
      </c>
      <c r="L15" s="20">
        <v>16.3</v>
      </c>
      <c r="M15" s="21">
        <v>2.5</v>
      </c>
      <c r="N15" s="20">
        <v>126.2</v>
      </c>
      <c r="O15" s="20">
        <f t="shared" si="2"/>
        <v>28.169642857142858</v>
      </c>
      <c r="P15" s="20">
        <v>11.7</v>
      </c>
      <c r="Q15" s="19">
        <v>203</v>
      </c>
      <c r="R15" s="20">
        <v>2</v>
      </c>
      <c r="S15" s="20">
        <v>8.4</v>
      </c>
      <c r="T15" s="20">
        <v>255</v>
      </c>
      <c r="U15" s="20">
        <v>1.1000000000000001</v>
      </c>
      <c r="V15" s="20">
        <v>1</v>
      </c>
      <c r="W15" s="20">
        <v>30.4</v>
      </c>
      <c r="X15" s="21">
        <v>1.58</v>
      </c>
      <c r="Y15" s="20">
        <v>11.2</v>
      </c>
      <c r="Z15" s="19">
        <v>408</v>
      </c>
      <c r="AA15" s="20">
        <v>6.8</v>
      </c>
      <c r="AB15" s="19">
        <v>109.5</v>
      </c>
      <c r="AC15" s="19">
        <v>3017</v>
      </c>
      <c r="AD15" s="20">
        <v>7.5</v>
      </c>
      <c r="AE15" s="19">
        <v>2621.5</v>
      </c>
      <c r="AF15" s="19">
        <v>304</v>
      </c>
      <c r="AG15" s="19">
        <v>338</v>
      </c>
      <c r="AH15" s="19">
        <v>1106</v>
      </c>
      <c r="AI15" s="20">
        <v>7.5</v>
      </c>
      <c r="AJ15" s="20">
        <v>7.4</v>
      </c>
      <c r="AK15" s="21">
        <v>0.87</v>
      </c>
    </row>
    <row r="16" spans="1:37" x14ac:dyDescent="0.4">
      <c r="A16" t="s">
        <v>340</v>
      </c>
      <c r="B16" t="s">
        <v>327</v>
      </c>
      <c r="C16">
        <v>58</v>
      </c>
      <c r="D16" s="20">
        <v>22.8</v>
      </c>
      <c r="E16" s="19">
        <v>1840</v>
      </c>
      <c r="F16" s="20">
        <v>76</v>
      </c>
      <c r="G16" s="20">
        <f t="shared" si="0"/>
        <v>16.521739130434781</v>
      </c>
      <c r="H16">
        <v>35.200000000000003</v>
      </c>
      <c r="I16" s="20">
        <f t="shared" si="1"/>
        <v>17.217391304347824</v>
      </c>
      <c r="J16" s="21">
        <v>5.45</v>
      </c>
      <c r="K16" s="20">
        <f t="shared" si="3"/>
        <v>2.6657608695652177</v>
      </c>
      <c r="L16" s="20">
        <v>10.7</v>
      </c>
      <c r="M16" s="21">
        <v>2.0499999999999998</v>
      </c>
      <c r="N16" s="20">
        <v>296.2</v>
      </c>
      <c r="O16" s="20">
        <f t="shared" si="2"/>
        <v>64.391304347826079</v>
      </c>
      <c r="P16" s="20">
        <v>28.1</v>
      </c>
      <c r="Q16" s="19">
        <v>1506</v>
      </c>
      <c r="R16" s="20">
        <v>1.9</v>
      </c>
      <c r="S16" s="20">
        <v>10.9</v>
      </c>
      <c r="T16" s="20">
        <v>645</v>
      </c>
      <c r="U16" s="20">
        <v>0.6</v>
      </c>
      <c r="V16" s="20">
        <v>0.9</v>
      </c>
      <c r="W16" s="20">
        <v>21.3</v>
      </c>
      <c r="X16" s="21">
        <v>1.91</v>
      </c>
      <c r="Y16" s="20">
        <v>4.2</v>
      </c>
      <c r="Z16" s="19">
        <v>670</v>
      </c>
      <c r="AA16" s="20">
        <v>8</v>
      </c>
      <c r="AB16" s="19">
        <v>220</v>
      </c>
      <c r="AC16" s="19">
        <v>4967</v>
      </c>
      <c r="AD16" s="20">
        <v>12.7</v>
      </c>
      <c r="AE16" s="19">
        <v>3857.5</v>
      </c>
      <c r="AF16" s="19">
        <v>493</v>
      </c>
      <c r="AG16" s="19">
        <v>368</v>
      </c>
      <c r="AH16" s="19">
        <v>1064</v>
      </c>
      <c r="AI16" s="20">
        <v>11.1</v>
      </c>
      <c r="AJ16" s="20">
        <v>8.6999999999999993</v>
      </c>
      <c r="AK16" s="21">
        <v>1.74</v>
      </c>
    </row>
    <row r="17" spans="1:37" x14ac:dyDescent="0.4">
      <c r="A17" t="s">
        <v>341</v>
      </c>
      <c r="B17" t="s">
        <v>327</v>
      </c>
      <c r="C17">
        <v>53</v>
      </c>
      <c r="D17" s="20">
        <v>23</v>
      </c>
      <c r="E17" s="19">
        <v>2405</v>
      </c>
      <c r="F17" s="20">
        <v>80.5</v>
      </c>
      <c r="G17" s="20">
        <f t="shared" si="0"/>
        <v>13.388773388773389</v>
      </c>
      <c r="H17">
        <v>63</v>
      </c>
      <c r="I17" s="20">
        <f t="shared" si="1"/>
        <v>23.575883575883577</v>
      </c>
      <c r="J17" s="21">
        <v>12.51</v>
      </c>
      <c r="K17" s="20">
        <f t="shared" si="3"/>
        <v>4.6814968814968809</v>
      </c>
      <c r="L17" s="20">
        <v>10.7</v>
      </c>
      <c r="M17" s="21">
        <v>3.54</v>
      </c>
      <c r="N17" s="20">
        <v>364.5</v>
      </c>
      <c r="O17" s="20">
        <f t="shared" si="2"/>
        <v>60.623700623700628</v>
      </c>
      <c r="P17" s="20">
        <v>14.1</v>
      </c>
      <c r="Q17" s="19">
        <v>1857</v>
      </c>
      <c r="R17" s="20">
        <v>11.9</v>
      </c>
      <c r="S17" s="20">
        <v>11.1</v>
      </c>
      <c r="T17" s="20">
        <v>346</v>
      </c>
      <c r="U17" s="20">
        <v>1.2</v>
      </c>
      <c r="V17" s="20">
        <v>1</v>
      </c>
      <c r="W17" s="20">
        <v>13</v>
      </c>
      <c r="X17" s="21">
        <v>1.26</v>
      </c>
      <c r="Y17" s="20">
        <v>3.7</v>
      </c>
      <c r="Z17" s="19">
        <v>266</v>
      </c>
      <c r="AA17" s="20">
        <v>8.3000000000000007</v>
      </c>
      <c r="AB17" s="19">
        <v>82.5</v>
      </c>
      <c r="AC17" s="19">
        <v>2567</v>
      </c>
      <c r="AD17" s="20">
        <v>6.5</v>
      </c>
      <c r="AE17" s="19">
        <v>2422</v>
      </c>
      <c r="AF17" s="19">
        <v>482</v>
      </c>
      <c r="AG17" s="19">
        <v>317</v>
      </c>
      <c r="AH17" s="19">
        <v>1112</v>
      </c>
      <c r="AI17" s="20">
        <v>7.4</v>
      </c>
      <c r="AJ17" s="20">
        <v>9.6</v>
      </c>
      <c r="AK17" s="21">
        <v>1.43</v>
      </c>
    </row>
    <row r="18" spans="1:37" x14ac:dyDescent="0.4">
      <c r="A18" t="s">
        <v>342</v>
      </c>
      <c r="B18" t="s">
        <v>327</v>
      </c>
      <c r="C18">
        <v>61</v>
      </c>
      <c r="D18" s="20">
        <v>22.6</v>
      </c>
      <c r="E18" s="19">
        <v>2075</v>
      </c>
      <c r="F18" s="20">
        <v>84.2</v>
      </c>
      <c r="G18" s="20">
        <f t="shared" si="0"/>
        <v>16.231325301204819</v>
      </c>
      <c r="H18">
        <v>76</v>
      </c>
      <c r="I18" s="20">
        <f t="shared" si="1"/>
        <v>32.963855421686752</v>
      </c>
      <c r="J18" s="21">
        <v>16.96</v>
      </c>
      <c r="K18" s="20">
        <f t="shared" si="3"/>
        <v>7.3561445783132537</v>
      </c>
      <c r="L18" s="20">
        <v>11.7</v>
      </c>
      <c r="M18" s="21">
        <v>1.57</v>
      </c>
      <c r="N18" s="20">
        <v>259.2</v>
      </c>
      <c r="O18" s="20">
        <f t="shared" si="2"/>
        <v>49.966265060240964</v>
      </c>
      <c r="P18" s="20">
        <v>17.899999999999999</v>
      </c>
      <c r="Q18" s="19">
        <v>492</v>
      </c>
      <c r="R18" s="20">
        <v>18</v>
      </c>
      <c r="S18" s="20">
        <v>8.6</v>
      </c>
      <c r="T18" s="20">
        <v>503</v>
      </c>
      <c r="U18" s="20">
        <v>1.1000000000000001</v>
      </c>
      <c r="V18" s="20">
        <v>0.8</v>
      </c>
      <c r="W18" s="20">
        <v>16.399999999999999</v>
      </c>
      <c r="X18" s="21">
        <v>1.28</v>
      </c>
      <c r="Y18" s="20">
        <v>3.1</v>
      </c>
      <c r="Z18" s="19">
        <v>360</v>
      </c>
      <c r="AA18" s="20">
        <v>6.6</v>
      </c>
      <c r="AB18" s="19">
        <v>223</v>
      </c>
      <c r="AC18" s="19">
        <v>5056</v>
      </c>
      <c r="AD18" s="20">
        <v>12.8</v>
      </c>
      <c r="AE18" s="19">
        <v>2373</v>
      </c>
      <c r="AF18" s="19">
        <v>477</v>
      </c>
      <c r="AG18" s="19">
        <v>345</v>
      </c>
      <c r="AH18" s="19">
        <v>1075</v>
      </c>
      <c r="AI18" s="20">
        <v>9</v>
      </c>
      <c r="AJ18" s="20">
        <v>9.6</v>
      </c>
      <c r="AK18" s="21">
        <v>1.28</v>
      </c>
    </row>
    <row r="19" spans="1:37" x14ac:dyDescent="0.4">
      <c r="A19" t="s">
        <v>343</v>
      </c>
      <c r="B19" t="s">
        <v>327</v>
      </c>
      <c r="C19">
        <v>55</v>
      </c>
      <c r="D19" s="20">
        <v>24</v>
      </c>
      <c r="E19" s="19">
        <v>1818</v>
      </c>
      <c r="F19" s="20">
        <v>58.4</v>
      </c>
      <c r="G19" s="20">
        <f t="shared" si="0"/>
        <v>12.84928492849285</v>
      </c>
      <c r="H19">
        <v>50.5</v>
      </c>
      <c r="I19" s="20">
        <f t="shared" si="1"/>
        <v>25</v>
      </c>
      <c r="J19" s="21">
        <v>11.48</v>
      </c>
      <c r="K19" s="20">
        <f t="shared" si="3"/>
        <v>5.6831683168316838</v>
      </c>
      <c r="L19" s="20">
        <v>6.8</v>
      </c>
      <c r="M19" s="21">
        <v>1.59</v>
      </c>
      <c r="N19" s="20">
        <v>172.1</v>
      </c>
      <c r="O19" s="20">
        <f t="shared" si="2"/>
        <v>37.865786578657861</v>
      </c>
      <c r="P19" s="20">
        <v>11.8</v>
      </c>
      <c r="Q19" s="19">
        <v>552</v>
      </c>
      <c r="R19" s="20">
        <v>3.9</v>
      </c>
      <c r="S19" s="20">
        <v>6.9</v>
      </c>
      <c r="T19" s="20">
        <v>289.5</v>
      </c>
      <c r="U19" s="20">
        <v>0.8</v>
      </c>
      <c r="V19" s="20">
        <v>0.7</v>
      </c>
      <c r="W19" s="20">
        <v>22.9</v>
      </c>
      <c r="X19" s="21">
        <v>1.47</v>
      </c>
      <c r="Y19" s="20">
        <v>7</v>
      </c>
      <c r="Z19" s="19">
        <v>279</v>
      </c>
      <c r="AA19" s="20">
        <v>4.0999999999999996</v>
      </c>
      <c r="AB19" s="19">
        <v>153</v>
      </c>
      <c r="AC19" s="19">
        <v>4353</v>
      </c>
      <c r="AD19" s="20">
        <v>11</v>
      </c>
      <c r="AE19" s="19">
        <v>2320.5</v>
      </c>
      <c r="AF19" s="19">
        <v>364.5</v>
      </c>
      <c r="AG19" s="19">
        <v>210</v>
      </c>
      <c r="AH19" s="19">
        <v>825</v>
      </c>
      <c r="AI19" s="20">
        <v>7.3</v>
      </c>
      <c r="AJ19" s="20">
        <v>5.5</v>
      </c>
      <c r="AK19" s="21">
        <v>0.79</v>
      </c>
    </row>
    <row r="20" spans="1:37" x14ac:dyDescent="0.4">
      <c r="A20" t="s">
        <v>344</v>
      </c>
      <c r="B20" t="s">
        <v>327</v>
      </c>
      <c r="C20">
        <v>54</v>
      </c>
      <c r="D20" s="20">
        <v>29.1</v>
      </c>
      <c r="E20" s="19">
        <v>3205</v>
      </c>
      <c r="F20" s="20">
        <v>101.7</v>
      </c>
      <c r="G20" s="20">
        <f t="shared" si="0"/>
        <v>12.692667706708269</v>
      </c>
      <c r="H20">
        <v>103.5</v>
      </c>
      <c r="I20" s="20">
        <f t="shared" si="1"/>
        <v>29.063962558502336</v>
      </c>
      <c r="J20" s="21">
        <v>33.92</v>
      </c>
      <c r="K20" s="20">
        <f t="shared" si="3"/>
        <v>9.5251170046801885</v>
      </c>
      <c r="L20" s="20">
        <v>15.3</v>
      </c>
      <c r="M20" s="21">
        <v>2.17</v>
      </c>
      <c r="N20" s="20">
        <v>343</v>
      </c>
      <c r="O20" s="20">
        <f t="shared" si="2"/>
        <v>42.808112324492981</v>
      </c>
      <c r="P20" s="20">
        <v>16.399999999999999</v>
      </c>
      <c r="Q20" s="19">
        <v>359</v>
      </c>
      <c r="R20" s="20">
        <v>12.4</v>
      </c>
      <c r="S20" s="20">
        <v>14.3</v>
      </c>
      <c r="T20" s="20">
        <v>162</v>
      </c>
      <c r="U20" s="20">
        <v>1.6</v>
      </c>
      <c r="V20" s="20">
        <v>2.4</v>
      </c>
      <c r="W20" s="20">
        <v>23.2</v>
      </c>
      <c r="X20" s="21">
        <v>1.56</v>
      </c>
      <c r="Y20" s="20">
        <v>7.8</v>
      </c>
      <c r="Z20" s="19">
        <v>639</v>
      </c>
      <c r="AA20" s="20">
        <v>7.6</v>
      </c>
      <c r="AB20" s="19">
        <v>93.5</v>
      </c>
      <c r="AC20" s="19">
        <v>6250</v>
      </c>
      <c r="AD20" s="20">
        <v>15.9</v>
      </c>
      <c r="AE20" s="19">
        <v>3495</v>
      </c>
      <c r="AF20" s="19">
        <v>1047</v>
      </c>
      <c r="AG20" s="19">
        <v>451</v>
      </c>
      <c r="AH20" s="19">
        <v>1622</v>
      </c>
      <c r="AI20" s="20">
        <v>11.2</v>
      </c>
      <c r="AJ20" s="20">
        <v>13.7</v>
      </c>
      <c r="AK20" s="21">
        <v>1.77</v>
      </c>
    </row>
    <row r="21" spans="1:37" x14ac:dyDescent="0.4">
      <c r="A21" t="s">
        <v>345</v>
      </c>
      <c r="B21" t="s">
        <v>327</v>
      </c>
      <c r="C21">
        <v>50</v>
      </c>
      <c r="D21" s="20">
        <v>24.6</v>
      </c>
      <c r="E21" s="19">
        <v>1814</v>
      </c>
      <c r="F21" s="20">
        <v>74.599999999999994</v>
      </c>
      <c r="G21" s="20">
        <f t="shared" si="0"/>
        <v>16.449834619625136</v>
      </c>
      <c r="H21">
        <v>50.7</v>
      </c>
      <c r="I21" s="20">
        <f t="shared" si="1"/>
        <v>25.154355016538037</v>
      </c>
      <c r="J21" s="21">
        <v>16.48</v>
      </c>
      <c r="K21" s="20">
        <f t="shared" si="3"/>
        <v>8.1764057331863285</v>
      </c>
      <c r="L21" s="20">
        <v>6.4</v>
      </c>
      <c r="M21" s="21">
        <v>2.36</v>
      </c>
      <c r="N21" s="20">
        <v>183.7</v>
      </c>
      <c r="O21" s="20">
        <f t="shared" si="2"/>
        <v>40.507166482910698</v>
      </c>
      <c r="P21" s="20">
        <v>7.2</v>
      </c>
      <c r="Q21" s="19">
        <v>329</v>
      </c>
      <c r="R21" s="20">
        <v>11</v>
      </c>
      <c r="S21" s="20">
        <v>4.5</v>
      </c>
      <c r="T21" s="20">
        <v>42.5</v>
      </c>
      <c r="U21" s="20">
        <v>1.3</v>
      </c>
      <c r="V21" s="20">
        <v>0.8</v>
      </c>
      <c r="W21" s="20">
        <v>21</v>
      </c>
      <c r="X21" s="21">
        <v>1.1499999999999999</v>
      </c>
      <c r="Y21" s="20">
        <v>12.2</v>
      </c>
      <c r="Z21" s="19">
        <v>156</v>
      </c>
      <c r="AA21" s="20">
        <v>5.0999999999999996</v>
      </c>
      <c r="AB21" s="19">
        <v>14.5</v>
      </c>
      <c r="AC21" s="19">
        <v>5147</v>
      </c>
      <c r="AD21" s="20">
        <v>13</v>
      </c>
      <c r="AE21" s="19">
        <v>1545.5</v>
      </c>
      <c r="AF21" s="19">
        <v>214</v>
      </c>
      <c r="AG21" s="19">
        <v>254</v>
      </c>
      <c r="AH21" s="19">
        <v>1001</v>
      </c>
      <c r="AI21" s="20">
        <v>5.8</v>
      </c>
      <c r="AJ21" s="20">
        <v>6.1</v>
      </c>
      <c r="AK21" s="21">
        <v>0.72</v>
      </c>
    </row>
    <row r="22" spans="1:37" x14ac:dyDescent="0.4">
      <c r="A22" t="s">
        <v>346</v>
      </c>
      <c r="B22" t="s">
        <v>327</v>
      </c>
      <c r="C22">
        <v>53</v>
      </c>
      <c r="D22" s="20">
        <v>20.6</v>
      </c>
      <c r="E22" s="19">
        <v>1930</v>
      </c>
      <c r="F22" s="20">
        <v>75.7</v>
      </c>
      <c r="G22" s="20">
        <f t="shared" si="0"/>
        <v>15.689119170984455</v>
      </c>
      <c r="H22">
        <v>59.9</v>
      </c>
      <c r="I22" s="20">
        <f t="shared" si="1"/>
        <v>27.932642487046632</v>
      </c>
      <c r="J22" s="21">
        <v>17.989999999999998</v>
      </c>
      <c r="K22" s="20">
        <f t="shared" si="3"/>
        <v>8.3891191709844559</v>
      </c>
      <c r="L22" s="20">
        <v>8.1</v>
      </c>
      <c r="M22" s="21">
        <v>2.54</v>
      </c>
      <c r="N22" s="20">
        <v>257.39999999999998</v>
      </c>
      <c r="O22" s="20">
        <f t="shared" si="2"/>
        <v>53.347150259067355</v>
      </c>
      <c r="P22" s="20">
        <v>9.1</v>
      </c>
      <c r="Q22" s="19">
        <v>330</v>
      </c>
      <c r="R22" s="20">
        <v>15</v>
      </c>
      <c r="S22" s="20">
        <v>6.5</v>
      </c>
      <c r="T22" s="20">
        <v>99.5</v>
      </c>
      <c r="U22" s="20">
        <v>1</v>
      </c>
      <c r="V22" s="20">
        <v>1.4</v>
      </c>
      <c r="W22" s="20">
        <v>18.8</v>
      </c>
      <c r="X22" s="21">
        <v>1.27</v>
      </c>
      <c r="Y22" s="20">
        <v>5.3</v>
      </c>
      <c r="Z22" s="19">
        <v>315</v>
      </c>
      <c r="AA22" s="20">
        <v>5.5</v>
      </c>
      <c r="AB22" s="19">
        <v>124</v>
      </c>
      <c r="AC22" s="19">
        <v>3646</v>
      </c>
      <c r="AD22" s="20">
        <v>9.1999999999999993</v>
      </c>
      <c r="AE22" s="19">
        <v>2147</v>
      </c>
      <c r="AF22" s="19">
        <v>337.5</v>
      </c>
      <c r="AG22" s="19">
        <v>280</v>
      </c>
      <c r="AH22" s="19">
        <v>956</v>
      </c>
      <c r="AI22" s="20">
        <v>7.8</v>
      </c>
      <c r="AJ22" s="20">
        <v>8.1</v>
      </c>
      <c r="AK22" s="21">
        <v>1.06</v>
      </c>
    </row>
    <row r="23" spans="1:37" x14ac:dyDescent="0.4">
      <c r="A23" t="s">
        <v>347</v>
      </c>
      <c r="B23" t="s">
        <v>327</v>
      </c>
      <c r="C23">
        <v>50</v>
      </c>
      <c r="D23" s="20">
        <v>21.3</v>
      </c>
      <c r="E23" s="19">
        <v>2109</v>
      </c>
      <c r="F23" s="20">
        <v>83.9</v>
      </c>
      <c r="G23" s="20">
        <f t="shared" si="0"/>
        <v>15.912754860123282</v>
      </c>
      <c r="H23">
        <v>78.599999999999994</v>
      </c>
      <c r="I23" s="20">
        <f t="shared" si="1"/>
        <v>33.541963015647227</v>
      </c>
      <c r="J23" s="21">
        <v>27.51</v>
      </c>
      <c r="K23" s="20">
        <f t="shared" si="3"/>
        <v>11.739687055476528</v>
      </c>
      <c r="L23" s="20">
        <v>8.5</v>
      </c>
      <c r="M23" s="21">
        <v>2.23</v>
      </c>
      <c r="N23" s="20">
        <v>262</v>
      </c>
      <c r="O23" s="20">
        <f t="shared" si="2"/>
        <v>49.691797060218114</v>
      </c>
      <c r="P23" s="20">
        <v>17.3</v>
      </c>
      <c r="Q23" s="19">
        <v>538</v>
      </c>
      <c r="R23" s="20">
        <v>9.3000000000000007</v>
      </c>
      <c r="S23" s="20">
        <v>10.5</v>
      </c>
      <c r="T23" s="20">
        <v>60</v>
      </c>
      <c r="U23" s="20">
        <v>0.8</v>
      </c>
      <c r="V23" s="20">
        <v>1.4</v>
      </c>
      <c r="W23" s="20">
        <v>22.7</v>
      </c>
      <c r="X23" s="21">
        <v>1.35</v>
      </c>
      <c r="Y23" s="20">
        <v>11.1</v>
      </c>
      <c r="Z23" s="19">
        <v>262</v>
      </c>
      <c r="AA23" s="20">
        <v>7</v>
      </c>
      <c r="AB23" s="19">
        <v>103</v>
      </c>
      <c r="AC23" s="19">
        <v>3169</v>
      </c>
      <c r="AD23" s="20">
        <v>8.1</v>
      </c>
      <c r="AE23" s="19">
        <v>3191</v>
      </c>
      <c r="AF23" s="19">
        <v>690</v>
      </c>
      <c r="AG23" s="19">
        <v>323</v>
      </c>
      <c r="AH23" s="19">
        <v>1188</v>
      </c>
      <c r="AI23" s="20">
        <v>9.6999999999999993</v>
      </c>
      <c r="AJ23" s="20">
        <v>9.9</v>
      </c>
      <c r="AK23" s="21">
        <v>1.46</v>
      </c>
    </row>
    <row r="24" spans="1:37" x14ac:dyDescent="0.4">
      <c r="A24" t="s">
        <v>348</v>
      </c>
      <c r="B24" t="s">
        <v>327</v>
      </c>
      <c r="C24">
        <v>62</v>
      </c>
      <c r="D24" s="20">
        <v>23</v>
      </c>
      <c r="E24" s="19">
        <v>2080</v>
      </c>
      <c r="F24" s="20">
        <v>78</v>
      </c>
      <c r="G24" s="20">
        <f t="shared" si="0"/>
        <v>15</v>
      </c>
      <c r="H24">
        <v>61.6</v>
      </c>
      <c r="I24" s="20">
        <f t="shared" si="1"/>
        <v>26.65384615384615</v>
      </c>
      <c r="J24" s="21">
        <v>24.58</v>
      </c>
      <c r="K24" s="20">
        <f t="shared" si="3"/>
        <v>10.635576923076922</v>
      </c>
      <c r="L24" s="20">
        <v>7.1</v>
      </c>
      <c r="M24" s="21">
        <v>1.42</v>
      </c>
      <c r="N24" s="20">
        <v>302.7</v>
      </c>
      <c r="O24" s="20">
        <f t="shared" si="2"/>
        <v>58.21153846153846</v>
      </c>
      <c r="P24" s="20">
        <v>16.2</v>
      </c>
      <c r="Q24" s="19">
        <v>671</v>
      </c>
      <c r="R24" s="20">
        <v>16</v>
      </c>
      <c r="S24" s="20">
        <v>9.1</v>
      </c>
      <c r="T24" s="20">
        <v>327.5</v>
      </c>
      <c r="U24" s="20">
        <v>0.9</v>
      </c>
      <c r="V24" s="20">
        <v>0.8</v>
      </c>
      <c r="W24" s="20">
        <v>18.600000000000001</v>
      </c>
      <c r="X24" s="21">
        <v>1.1599999999999999</v>
      </c>
      <c r="Y24" s="20">
        <v>9.4</v>
      </c>
      <c r="Z24" s="19">
        <v>321</v>
      </c>
      <c r="AA24" s="20">
        <v>6.1</v>
      </c>
      <c r="AB24" s="19">
        <v>265.5</v>
      </c>
      <c r="AC24" s="19">
        <v>4140</v>
      </c>
      <c r="AD24" s="20">
        <v>10.5</v>
      </c>
      <c r="AE24" s="19">
        <v>2959.5</v>
      </c>
      <c r="AF24" s="19">
        <v>859</v>
      </c>
      <c r="AG24" s="19">
        <v>284</v>
      </c>
      <c r="AH24" s="19">
        <v>1281</v>
      </c>
      <c r="AI24" s="20">
        <v>9.5</v>
      </c>
      <c r="AJ24" s="20">
        <v>9.4</v>
      </c>
      <c r="AK24" s="21">
        <v>1.22</v>
      </c>
    </row>
    <row r="25" spans="1:37" x14ac:dyDescent="0.4">
      <c r="A25" t="s">
        <v>349</v>
      </c>
      <c r="B25" t="s">
        <v>327</v>
      </c>
      <c r="C25">
        <v>56</v>
      </c>
      <c r="D25" s="20">
        <v>19.3</v>
      </c>
      <c r="E25" s="19">
        <v>1742</v>
      </c>
      <c r="F25" s="20">
        <v>68</v>
      </c>
      <c r="G25" s="20">
        <f t="shared" si="0"/>
        <v>15.614236509758896</v>
      </c>
      <c r="H25">
        <v>53.2</v>
      </c>
      <c r="I25" s="20">
        <f t="shared" si="1"/>
        <v>27.485648679678533</v>
      </c>
      <c r="J25" s="21">
        <v>13.82</v>
      </c>
      <c r="K25" s="20">
        <f t="shared" si="3"/>
        <v>7.1400688863375432</v>
      </c>
      <c r="L25" s="20">
        <v>7.6</v>
      </c>
      <c r="M25" s="21">
        <v>3.33</v>
      </c>
      <c r="N25" s="20">
        <v>222.5</v>
      </c>
      <c r="O25" s="20">
        <f t="shared" si="2"/>
        <v>51.090700344431681</v>
      </c>
      <c r="P25" s="20">
        <v>9.1</v>
      </c>
      <c r="Q25" s="19">
        <v>512</v>
      </c>
      <c r="R25" s="20">
        <v>9.8000000000000007</v>
      </c>
      <c r="S25" s="20">
        <v>4.9000000000000004</v>
      </c>
      <c r="T25" s="20">
        <v>110.5</v>
      </c>
      <c r="U25" s="20">
        <v>0.6</v>
      </c>
      <c r="V25" s="20">
        <v>0.8</v>
      </c>
      <c r="W25" s="20">
        <v>15.5</v>
      </c>
      <c r="X25" s="21">
        <v>1.01</v>
      </c>
      <c r="Y25" s="20">
        <v>6.9</v>
      </c>
      <c r="Z25" s="19">
        <v>215</v>
      </c>
      <c r="AA25" s="20">
        <v>4.5999999999999996</v>
      </c>
      <c r="AB25" s="19">
        <v>95.5</v>
      </c>
      <c r="AC25" s="19">
        <v>2324</v>
      </c>
      <c r="AD25" s="20">
        <v>5.9</v>
      </c>
      <c r="AE25" s="19">
        <v>1762</v>
      </c>
      <c r="AF25" s="19">
        <v>359.5</v>
      </c>
      <c r="AG25" s="19">
        <v>224</v>
      </c>
      <c r="AH25" s="19">
        <v>893</v>
      </c>
      <c r="AI25" s="20">
        <v>5.8</v>
      </c>
      <c r="AJ25" s="20">
        <v>8.3000000000000007</v>
      </c>
      <c r="AK25" s="21">
        <v>1.02</v>
      </c>
    </row>
    <row r="26" spans="1:37" x14ac:dyDescent="0.4">
      <c r="A26" t="s">
        <v>350</v>
      </c>
      <c r="B26" t="s">
        <v>327</v>
      </c>
      <c r="C26">
        <v>54</v>
      </c>
      <c r="D26" s="20">
        <v>21.6</v>
      </c>
      <c r="E26" s="19">
        <v>2208</v>
      </c>
      <c r="F26" s="20">
        <v>84.6</v>
      </c>
      <c r="G26" s="20">
        <f t="shared" si="0"/>
        <v>15.32608695652174</v>
      </c>
      <c r="H26">
        <v>88.3</v>
      </c>
      <c r="I26" s="20">
        <f t="shared" si="1"/>
        <v>35.991847826086953</v>
      </c>
      <c r="J26" s="21">
        <v>33.299999999999997</v>
      </c>
      <c r="K26" s="20">
        <f t="shared" si="3"/>
        <v>13.573369565217391</v>
      </c>
      <c r="L26" s="20">
        <v>13.4</v>
      </c>
      <c r="M26" s="21">
        <v>1.76</v>
      </c>
      <c r="N26" s="20">
        <v>264.8</v>
      </c>
      <c r="O26" s="20">
        <f t="shared" si="2"/>
        <v>47.971014492753625</v>
      </c>
      <c r="P26" s="20">
        <v>14.5</v>
      </c>
      <c r="Q26" s="19">
        <v>546</v>
      </c>
      <c r="R26" s="20">
        <v>5.3</v>
      </c>
      <c r="S26" s="20">
        <v>8.8000000000000007</v>
      </c>
      <c r="T26" s="20">
        <v>164.5</v>
      </c>
      <c r="U26" s="20">
        <v>1.3</v>
      </c>
      <c r="V26" s="20">
        <v>1.6</v>
      </c>
      <c r="W26" s="20">
        <v>12.9</v>
      </c>
      <c r="X26" s="21">
        <v>1.43</v>
      </c>
      <c r="Y26" s="20">
        <v>3.5</v>
      </c>
      <c r="Z26" s="19">
        <v>325</v>
      </c>
      <c r="AA26" s="20">
        <v>7.8</v>
      </c>
      <c r="AB26" s="19">
        <v>71</v>
      </c>
      <c r="AC26" s="19">
        <v>3771</v>
      </c>
      <c r="AD26" s="20">
        <v>9.6</v>
      </c>
      <c r="AE26" s="19">
        <v>2930</v>
      </c>
      <c r="AF26" s="19">
        <v>883</v>
      </c>
      <c r="AG26" s="19">
        <v>341</v>
      </c>
      <c r="AH26" s="19">
        <v>1396</v>
      </c>
      <c r="AI26" s="20">
        <v>8.3000000000000007</v>
      </c>
      <c r="AJ26" s="20">
        <v>11.3</v>
      </c>
      <c r="AK26" s="21">
        <v>1.29</v>
      </c>
    </row>
    <row r="27" spans="1:37" x14ac:dyDescent="0.4">
      <c r="A27" t="s">
        <v>351</v>
      </c>
      <c r="B27" t="s">
        <v>327</v>
      </c>
      <c r="C27">
        <v>56</v>
      </c>
      <c r="D27" s="20">
        <v>27</v>
      </c>
      <c r="E27" s="19">
        <v>2412</v>
      </c>
      <c r="F27" s="20">
        <v>75.5</v>
      </c>
      <c r="G27" s="20">
        <f t="shared" si="0"/>
        <v>12.52072968490879</v>
      </c>
      <c r="H27">
        <v>99.7</v>
      </c>
      <c r="I27" s="20">
        <f t="shared" si="1"/>
        <v>37.201492537313435</v>
      </c>
      <c r="J27" s="21">
        <v>25.67</v>
      </c>
      <c r="K27" s="20">
        <f t="shared" si="3"/>
        <v>9.5783582089552244</v>
      </c>
      <c r="L27" s="20">
        <v>19.3</v>
      </c>
      <c r="M27" s="21">
        <v>2.78</v>
      </c>
      <c r="N27" s="20">
        <v>289.7</v>
      </c>
      <c r="O27" s="20">
        <f t="shared" si="2"/>
        <v>48.043117744610278</v>
      </c>
      <c r="P27" s="20">
        <v>19.5</v>
      </c>
      <c r="Q27" s="19">
        <v>738</v>
      </c>
      <c r="R27" s="20">
        <v>1.8</v>
      </c>
      <c r="S27" s="20">
        <v>10.8</v>
      </c>
      <c r="T27" s="20">
        <v>342</v>
      </c>
      <c r="U27" s="20">
        <v>0.7</v>
      </c>
      <c r="V27" s="20">
        <v>1.2</v>
      </c>
      <c r="W27" s="20">
        <v>14</v>
      </c>
      <c r="X27" s="21">
        <v>1.24</v>
      </c>
      <c r="Y27" s="20">
        <v>3</v>
      </c>
      <c r="Z27" s="19">
        <v>400</v>
      </c>
      <c r="AA27" s="20">
        <v>5.9</v>
      </c>
      <c r="AB27" s="19">
        <v>122.5</v>
      </c>
      <c r="AC27" s="19">
        <v>8565</v>
      </c>
      <c r="AD27" s="20">
        <v>21.7</v>
      </c>
      <c r="AE27" s="19">
        <v>2667.5</v>
      </c>
      <c r="AF27" s="19">
        <v>516</v>
      </c>
      <c r="AG27" s="19">
        <v>316</v>
      </c>
      <c r="AH27" s="19">
        <v>1024</v>
      </c>
      <c r="AI27" s="20">
        <v>10.199999999999999</v>
      </c>
      <c r="AJ27" s="20">
        <v>10.3</v>
      </c>
      <c r="AK27" s="21">
        <v>1.36</v>
      </c>
    </row>
    <row r="28" spans="1:37" x14ac:dyDescent="0.4">
      <c r="A28" t="s">
        <v>352</v>
      </c>
      <c r="B28" t="s">
        <v>327</v>
      </c>
      <c r="C28">
        <v>54</v>
      </c>
      <c r="D28" s="20">
        <v>21.9</v>
      </c>
      <c r="E28" s="19">
        <v>2094</v>
      </c>
      <c r="F28" s="20">
        <v>92.7</v>
      </c>
      <c r="G28" s="20">
        <f t="shared" si="0"/>
        <v>17.707736389684815</v>
      </c>
      <c r="H28">
        <v>78.8</v>
      </c>
      <c r="I28" s="20">
        <f t="shared" si="1"/>
        <v>33.868194842406872</v>
      </c>
      <c r="J28" s="21">
        <v>26.23</v>
      </c>
      <c r="K28" s="20">
        <f t="shared" si="3"/>
        <v>11.273638968481375</v>
      </c>
      <c r="L28" s="20">
        <v>12.6</v>
      </c>
      <c r="M28" s="21">
        <v>1.31</v>
      </c>
      <c r="N28" s="20">
        <v>248.6</v>
      </c>
      <c r="O28" s="20">
        <f t="shared" si="2"/>
        <v>47.48806112702961</v>
      </c>
      <c r="P28" s="20">
        <v>16.399999999999999</v>
      </c>
      <c r="Q28" s="19">
        <v>453</v>
      </c>
      <c r="R28" s="20">
        <v>2</v>
      </c>
      <c r="S28" s="20">
        <v>8.1999999999999993</v>
      </c>
      <c r="T28" s="20">
        <v>192.5</v>
      </c>
      <c r="U28" s="20">
        <v>1.3</v>
      </c>
      <c r="V28" s="20">
        <v>1.5</v>
      </c>
      <c r="W28" s="20">
        <v>21.1</v>
      </c>
      <c r="X28" s="21">
        <v>1.44</v>
      </c>
      <c r="Y28" s="20">
        <v>3.3</v>
      </c>
      <c r="Z28" s="19">
        <v>381</v>
      </c>
      <c r="AA28" s="20">
        <v>6.7</v>
      </c>
      <c r="AB28" s="19">
        <v>108.5</v>
      </c>
      <c r="AC28" s="19">
        <v>3801</v>
      </c>
      <c r="AD28" s="20">
        <v>9.5</v>
      </c>
      <c r="AE28" s="19">
        <v>3270.5</v>
      </c>
      <c r="AF28" s="19">
        <v>804.5</v>
      </c>
      <c r="AG28" s="19">
        <v>355</v>
      </c>
      <c r="AH28" s="19">
        <v>1432</v>
      </c>
      <c r="AI28" s="20">
        <v>10.4</v>
      </c>
      <c r="AJ28" s="20">
        <v>11.6</v>
      </c>
      <c r="AK28" s="21">
        <v>1.38</v>
      </c>
    </row>
    <row r="29" spans="1:37" x14ac:dyDescent="0.4">
      <c r="A29" t="s">
        <v>353</v>
      </c>
      <c r="B29" t="s">
        <v>327</v>
      </c>
      <c r="C29">
        <v>53</v>
      </c>
      <c r="D29" s="20">
        <v>22.1</v>
      </c>
      <c r="E29" s="19">
        <v>1878</v>
      </c>
      <c r="F29" s="20">
        <v>52.9</v>
      </c>
      <c r="G29" s="20">
        <f t="shared" si="0"/>
        <v>11.267305644302448</v>
      </c>
      <c r="H29">
        <v>49.1</v>
      </c>
      <c r="I29" s="20">
        <f t="shared" si="1"/>
        <v>23.530351437699682</v>
      </c>
      <c r="J29" s="21">
        <v>12.79</v>
      </c>
      <c r="K29" s="20">
        <f t="shared" si="3"/>
        <v>6.1293929712460056</v>
      </c>
      <c r="L29" s="20">
        <v>10.9</v>
      </c>
      <c r="M29" s="21">
        <v>1.26</v>
      </c>
      <c r="N29" s="20">
        <v>204.6</v>
      </c>
      <c r="O29" s="20">
        <f t="shared" si="2"/>
        <v>43.578274760383387</v>
      </c>
      <c r="P29" s="20">
        <v>12.9</v>
      </c>
      <c r="Q29" s="19">
        <v>320</v>
      </c>
      <c r="R29" s="20">
        <v>0.9</v>
      </c>
      <c r="S29" s="20">
        <v>5.7</v>
      </c>
      <c r="T29" s="20">
        <v>136.5</v>
      </c>
      <c r="U29" s="20">
        <v>0.8</v>
      </c>
      <c r="V29" s="20">
        <v>0.7</v>
      </c>
      <c r="W29" s="20">
        <v>14.3</v>
      </c>
      <c r="X29" s="21">
        <v>1.23</v>
      </c>
      <c r="Y29" s="20">
        <v>1.5</v>
      </c>
      <c r="Z29" s="19">
        <v>258</v>
      </c>
      <c r="AA29" s="20">
        <v>4.7</v>
      </c>
      <c r="AB29" s="19">
        <v>53</v>
      </c>
      <c r="AC29" s="19">
        <v>2839</v>
      </c>
      <c r="AD29" s="20">
        <v>7.1</v>
      </c>
      <c r="AE29" s="19">
        <v>2590.5</v>
      </c>
      <c r="AF29" s="19">
        <v>425</v>
      </c>
      <c r="AG29" s="19">
        <v>305</v>
      </c>
      <c r="AH29" s="19">
        <v>870</v>
      </c>
      <c r="AI29" s="20">
        <v>8.6</v>
      </c>
      <c r="AJ29" s="20">
        <v>6.2</v>
      </c>
      <c r="AK29" s="21">
        <v>1.1200000000000001</v>
      </c>
    </row>
    <row r="30" spans="1:37" x14ac:dyDescent="0.4">
      <c r="A30" t="s">
        <v>354</v>
      </c>
      <c r="B30" t="s">
        <v>327</v>
      </c>
      <c r="C30">
        <v>63</v>
      </c>
      <c r="D30" s="20">
        <v>21.5</v>
      </c>
      <c r="E30" s="19">
        <v>2374</v>
      </c>
      <c r="F30" s="20">
        <v>100</v>
      </c>
      <c r="G30" s="20">
        <f t="shared" si="0"/>
        <v>16.849199663016005</v>
      </c>
      <c r="H30">
        <v>80.2</v>
      </c>
      <c r="I30" s="20">
        <f t="shared" si="1"/>
        <v>30.404380791912388</v>
      </c>
      <c r="J30" s="21">
        <v>23.9</v>
      </c>
      <c r="K30" s="20">
        <f t="shared" si="3"/>
        <v>9.0606571187868585</v>
      </c>
      <c r="L30" s="20">
        <v>12.6</v>
      </c>
      <c r="M30" s="21">
        <v>3.17</v>
      </c>
      <c r="N30" s="20">
        <v>309.5</v>
      </c>
      <c r="O30" s="20">
        <f t="shared" si="2"/>
        <v>52.148272957034536</v>
      </c>
      <c r="P30" s="20">
        <v>25.1</v>
      </c>
      <c r="Q30" s="19">
        <v>544</v>
      </c>
      <c r="R30" s="20">
        <v>10</v>
      </c>
      <c r="S30" s="20">
        <v>10.199999999999999</v>
      </c>
      <c r="T30" s="20">
        <v>556</v>
      </c>
      <c r="U30" s="20">
        <v>1.5</v>
      </c>
      <c r="V30" s="20">
        <v>2.2000000000000002</v>
      </c>
      <c r="W30" s="20">
        <v>26.2</v>
      </c>
      <c r="X30" s="21">
        <v>2.0299999999999998</v>
      </c>
      <c r="Y30" s="20">
        <v>13.7</v>
      </c>
      <c r="Z30" s="19">
        <v>483</v>
      </c>
      <c r="AA30" s="20">
        <v>9.1999999999999993</v>
      </c>
      <c r="AB30" s="19">
        <v>102</v>
      </c>
      <c r="AC30" s="19">
        <v>4141</v>
      </c>
      <c r="AD30" s="20">
        <v>10.3</v>
      </c>
      <c r="AE30" s="19">
        <v>3771</v>
      </c>
      <c r="AF30" s="19">
        <v>840</v>
      </c>
      <c r="AG30" s="19">
        <v>400</v>
      </c>
      <c r="AH30" s="19">
        <v>1387</v>
      </c>
      <c r="AI30" s="20">
        <v>11.5</v>
      </c>
      <c r="AJ30" s="20">
        <v>12.2</v>
      </c>
      <c r="AK30" s="21">
        <v>1.68</v>
      </c>
    </row>
    <row r="31" spans="1:37" x14ac:dyDescent="0.4">
      <c r="A31" t="s">
        <v>355</v>
      </c>
      <c r="B31" t="s">
        <v>327</v>
      </c>
      <c r="C31">
        <v>52</v>
      </c>
      <c r="D31" s="20">
        <v>23.3</v>
      </c>
      <c r="E31" s="19">
        <v>1765</v>
      </c>
      <c r="F31" s="20">
        <v>59.5</v>
      </c>
      <c r="G31" s="20">
        <f t="shared" si="0"/>
        <v>13.48441926345609</v>
      </c>
      <c r="H31">
        <v>57.9</v>
      </c>
      <c r="I31" s="20">
        <f t="shared" si="1"/>
        <v>29.524079320113316</v>
      </c>
      <c r="J31" s="21">
        <v>21.59</v>
      </c>
      <c r="K31" s="20">
        <f t="shared" si="3"/>
        <v>11.009065155807365</v>
      </c>
      <c r="L31" s="20">
        <v>7.6</v>
      </c>
      <c r="M31" s="21">
        <v>1</v>
      </c>
      <c r="N31" s="20">
        <v>243.5</v>
      </c>
      <c r="O31" s="20">
        <f t="shared" si="2"/>
        <v>55.184135977337114</v>
      </c>
      <c r="P31" s="20">
        <v>8.1</v>
      </c>
      <c r="Q31" s="19">
        <v>205</v>
      </c>
      <c r="R31" s="20">
        <v>1.3</v>
      </c>
      <c r="S31" s="20">
        <v>4.4000000000000004</v>
      </c>
      <c r="T31" s="20">
        <v>45.5</v>
      </c>
      <c r="U31" s="20">
        <v>0.4</v>
      </c>
      <c r="V31" s="20">
        <v>0.5</v>
      </c>
      <c r="W31" s="20">
        <v>10.199999999999999</v>
      </c>
      <c r="X31" s="21">
        <v>0.51</v>
      </c>
      <c r="Y31" s="20">
        <v>2.8</v>
      </c>
      <c r="Z31" s="19">
        <v>121</v>
      </c>
      <c r="AA31" s="20">
        <v>3.5</v>
      </c>
      <c r="AB31" s="19">
        <v>36</v>
      </c>
      <c r="AC31" s="19">
        <v>3398</v>
      </c>
      <c r="AD31" s="20">
        <v>8.9</v>
      </c>
      <c r="AE31" s="19">
        <v>1450.5</v>
      </c>
      <c r="AF31" s="19">
        <v>421</v>
      </c>
      <c r="AG31" s="19">
        <v>158</v>
      </c>
      <c r="AH31" s="19">
        <v>839</v>
      </c>
      <c r="AI31" s="20">
        <v>5.5</v>
      </c>
      <c r="AJ31" s="20">
        <v>5.3</v>
      </c>
      <c r="AK31" s="21">
        <v>0.8</v>
      </c>
    </row>
    <row r="32" spans="1:37" x14ac:dyDescent="0.4">
      <c r="A32" t="s">
        <v>356</v>
      </c>
      <c r="B32" t="s">
        <v>327</v>
      </c>
      <c r="C32">
        <v>53</v>
      </c>
      <c r="D32" s="20">
        <v>22.2</v>
      </c>
      <c r="E32" s="19">
        <v>2134</v>
      </c>
      <c r="F32" s="20">
        <v>65.7</v>
      </c>
      <c r="G32" s="20">
        <f t="shared" si="0"/>
        <v>12.31490159325211</v>
      </c>
      <c r="H32">
        <v>85.5</v>
      </c>
      <c r="I32" s="20">
        <f t="shared" si="1"/>
        <v>36.059044048734776</v>
      </c>
      <c r="J32" s="21">
        <v>24.74</v>
      </c>
      <c r="K32" s="20">
        <f t="shared" si="3"/>
        <v>10.433926897844424</v>
      </c>
      <c r="L32" s="20">
        <v>12.4</v>
      </c>
      <c r="M32" s="21">
        <v>2.0499999999999998</v>
      </c>
      <c r="N32" s="20">
        <v>271.5</v>
      </c>
      <c r="O32" s="20">
        <f t="shared" si="2"/>
        <v>50.890346766635432</v>
      </c>
      <c r="P32" s="20">
        <v>14.5</v>
      </c>
      <c r="Q32" s="19">
        <v>308</v>
      </c>
      <c r="R32" s="20">
        <v>3.1</v>
      </c>
      <c r="S32" s="20">
        <v>7.6</v>
      </c>
      <c r="T32" s="20">
        <v>236</v>
      </c>
      <c r="U32" s="20">
        <v>0.8</v>
      </c>
      <c r="V32" s="20">
        <v>0.7</v>
      </c>
      <c r="W32" s="20">
        <v>13.1</v>
      </c>
      <c r="X32" s="21">
        <v>1.05</v>
      </c>
      <c r="Y32" s="20">
        <v>1.9</v>
      </c>
      <c r="Z32" s="19">
        <v>258</v>
      </c>
      <c r="AA32" s="20">
        <v>5.6</v>
      </c>
      <c r="AB32" s="19">
        <v>89.5</v>
      </c>
      <c r="AC32" s="19">
        <v>3143</v>
      </c>
      <c r="AD32" s="20">
        <v>7.9</v>
      </c>
      <c r="AE32" s="19">
        <v>2268</v>
      </c>
      <c r="AF32" s="19">
        <v>536</v>
      </c>
      <c r="AG32" s="19">
        <v>280</v>
      </c>
      <c r="AH32" s="19">
        <v>979</v>
      </c>
      <c r="AI32" s="20">
        <v>6.7</v>
      </c>
      <c r="AJ32" s="20">
        <v>8.6</v>
      </c>
      <c r="AK32" s="21">
        <v>1.06</v>
      </c>
    </row>
    <row r="33" spans="1:37" x14ac:dyDescent="0.4">
      <c r="A33" t="s">
        <v>357</v>
      </c>
      <c r="B33" t="s">
        <v>327</v>
      </c>
      <c r="C33">
        <v>59</v>
      </c>
      <c r="D33" s="20">
        <v>20.9</v>
      </c>
      <c r="E33" s="19">
        <v>2596</v>
      </c>
      <c r="F33" s="20">
        <v>71.2</v>
      </c>
      <c r="G33" s="20">
        <f t="shared" si="0"/>
        <v>10.970724191063175</v>
      </c>
      <c r="H33">
        <v>68.099999999999994</v>
      </c>
      <c r="I33" s="20">
        <f t="shared" si="1"/>
        <v>23.609399075500768</v>
      </c>
      <c r="J33" s="21">
        <v>18.95</v>
      </c>
      <c r="K33" s="20">
        <f t="shared" si="3"/>
        <v>6.5697226502311246</v>
      </c>
      <c r="L33" s="20">
        <v>14.4</v>
      </c>
      <c r="M33" s="21">
        <v>1.84</v>
      </c>
      <c r="N33" s="20">
        <v>279.5</v>
      </c>
      <c r="O33" s="20">
        <f t="shared" si="2"/>
        <v>43.06625577812018</v>
      </c>
      <c r="P33" s="20">
        <v>14.8</v>
      </c>
      <c r="Q33" s="19">
        <v>420</v>
      </c>
      <c r="R33" s="20">
        <v>1.1000000000000001</v>
      </c>
      <c r="S33" s="20">
        <v>8.8000000000000007</v>
      </c>
      <c r="T33" s="20">
        <v>234.5</v>
      </c>
      <c r="U33" s="20">
        <v>0.8</v>
      </c>
      <c r="V33" s="20">
        <v>0.9</v>
      </c>
      <c r="W33" s="20">
        <v>13.1</v>
      </c>
      <c r="X33" s="21">
        <v>1.1399999999999999</v>
      </c>
      <c r="Y33" s="20">
        <v>3.4</v>
      </c>
      <c r="Z33" s="19">
        <v>237</v>
      </c>
      <c r="AA33" s="20">
        <v>5.3</v>
      </c>
      <c r="AB33" s="19">
        <v>47.5</v>
      </c>
      <c r="AC33" s="19">
        <v>5643</v>
      </c>
      <c r="AD33" s="20">
        <v>14.4</v>
      </c>
      <c r="AE33" s="19">
        <v>2317</v>
      </c>
      <c r="AF33" s="19">
        <v>692</v>
      </c>
      <c r="AG33" s="19">
        <v>285</v>
      </c>
      <c r="AH33" s="19">
        <v>970</v>
      </c>
      <c r="AI33" s="20">
        <v>7.4</v>
      </c>
      <c r="AJ33" s="20">
        <v>9.5</v>
      </c>
      <c r="AK33" s="21">
        <v>1.1000000000000001</v>
      </c>
    </row>
    <row r="34" spans="1:37" x14ac:dyDescent="0.4">
      <c r="A34" t="s">
        <v>358</v>
      </c>
      <c r="B34" t="s">
        <v>327</v>
      </c>
      <c r="C34">
        <v>53</v>
      </c>
      <c r="D34" s="20">
        <v>29.1</v>
      </c>
      <c r="E34" s="19">
        <v>2086</v>
      </c>
      <c r="F34" s="20">
        <v>77.8</v>
      </c>
      <c r="G34" s="20">
        <f t="shared" si="0"/>
        <v>14.918504314477468</v>
      </c>
      <c r="H34">
        <v>87.5</v>
      </c>
      <c r="I34" s="20">
        <f t="shared" si="1"/>
        <v>37.75167785234899</v>
      </c>
      <c r="J34" s="21">
        <v>23.22</v>
      </c>
      <c r="K34" s="20">
        <f t="shared" si="3"/>
        <v>10.018216682646212</v>
      </c>
      <c r="L34" s="20">
        <v>18.2</v>
      </c>
      <c r="M34" s="21">
        <v>2.33</v>
      </c>
      <c r="N34" s="20">
        <v>226.5</v>
      </c>
      <c r="O34" s="20">
        <f t="shared" si="2"/>
        <v>43.43240651965484</v>
      </c>
      <c r="P34" s="20">
        <v>25.3</v>
      </c>
      <c r="Q34" s="19">
        <v>367</v>
      </c>
      <c r="R34" s="20">
        <v>9.3000000000000007</v>
      </c>
      <c r="S34" s="20">
        <v>8.3000000000000007</v>
      </c>
      <c r="T34" s="20">
        <v>357</v>
      </c>
      <c r="U34" s="20">
        <v>1.2</v>
      </c>
      <c r="V34" s="20">
        <v>0.8</v>
      </c>
      <c r="W34" s="20">
        <v>22</v>
      </c>
      <c r="X34" s="21">
        <v>1.34</v>
      </c>
      <c r="Y34" s="20">
        <v>7.3</v>
      </c>
      <c r="Z34" s="19">
        <v>436</v>
      </c>
      <c r="AA34" s="20">
        <v>5.6</v>
      </c>
      <c r="AB34" s="19">
        <v>157</v>
      </c>
      <c r="AC34" s="19">
        <v>2751</v>
      </c>
      <c r="AD34" s="20">
        <v>6.8</v>
      </c>
      <c r="AE34" s="19">
        <v>2982.5</v>
      </c>
      <c r="AF34" s="19">
        <v>483</v>
      </c>
      <c r="AG34" s="19">
        <v>484</v>
      </c>
      <c r="AH34" s="19">
        <v>1132</v>
      </c>
      <c r="AI34" s="20">
        <v>8.4</v>
      </c>
      <c r="AJ34" s="20">
        <v>9.1</v>
      </c>
      <c r="AK34" s="21">
        <v>1.31</v>
      </c>
    </row>
    <row r="35" spans="1:37" x14ac:dyDescent="0.4">
      <c r="A35" t="s">
        <v>359</v>
      </c>
      <c r="B35" t="s">
        <v>327</v>
      </c>
      <c r="C35">
        <v>58</v>
      </c>
      <c r="D35" s="20">
        <v>22.7</v>
      </c>
      <c r="E35" s="19">
        <v>2462</v>
      </c>
      <c r="F35" s="20">
        <v>113.6</v>
      </c>
      <c r="G35" s="20">
        <f t="shared" si="0"/>
        <v>18.456539398862713</v>
      </c>
      <c r="H35">
        <v>107.9</v>
      </c>
      <c r="I35" s="20">
        <f t="shared" si="1"/>
        <v>39.443541835905769</v>
      </c>
      <c r="J35" s="21">
        <v>34.53</v>
      </c>
      <c r="K35" s="20">
        <f t="shared" si="3"/>
        <v>12.622664500406172</v>
      </c>
      <c r="L35" s="20">
        <v>13.3</v>
      </c>
      <c r="M35" s="21">
        <v>5.0599999999999996</v>
      </c>
      <c r="N35" s="20">
        <v>252.8</v>
      </c>
      <c r="O35" s="20">
        <f t="shared" si="2"/>
        <v>41.072298943948013</v>
      </c>
      <c r="P35" s="20">
        <v>17.8</v>
      </c>
      <c r="Q35" s="19">
        <v>562</v>
      </c>
      <c r="R35" s="20">
        <v>16.899999999999999</v>
      </c>
      <c r="S35" s="20">
        <v>10.6</v>
      </c>
      <c r="T35" s="20">
        <v>201</v>
      </c>
      <c r="U35" s="20">
        <v>1.1000000000000001</v>
      </c>
      <c r="V35" s="20">
        <v>1.3</v>
      </c>
      <c r="W35" s="20">
        <v>25</v>
      </c>
      <c r="X35" s="21">
        <v>1.57</v>
      </c>
      <c r="Y35" s="20">
        <v>33.6</v>
      </c>
      <c r="Z35" s="19">
        <v>448</v>
      </c>
      <c r="AA35" s="20">
        <v>7.7</v>
      </c>
      <c r="AB35" s="19">
        <v>81</v>
      </c>
      <c r="AC35" s="19">
        <v>4807</v>
      </c>
      <c r="AD35" s="20">
        <v>12.1</v>
      </c>
      <c r="AE35" s="19">
        <v>3177</v>
      </c>
      <c r="AF35" s="19">
        <v>931</v>
      </c>
      <c r="AG35" s="19">
        <v>370</v>
      </c>
      <c r="AH35" s="19">
        <v>1620</v>
      </c>
      <c r="AI35" s="20">
        <v>10.8</v>
      </c>
      <c r="AJ35" s="20">
        <v>12.4</v>
      </c>
      <c r="AK35" s="21">
        <v>1.46</v>
      </c>
    </row>
    <row r="36" spans="1:37" x14ac:dyDescent="0.4">
      <c r="A36" t="s">
        <v>360</v>
      </c>
      <c r="B36" t="s">
        <v>327</v>
      </c>
      <c r="C36">
        <v>55</v>
      </c>
      <c r="D36" s="20">
        <v>25.7</v>
      </c>
      <c r="E36" s="19">
        <v>3164</v>
      </c>
      <c r="F36" s="20">
        <v>134.19999999999999</v>
      </c>
      <c r="G36" s="20">
        <f t="shared" si="0"/>
        <v>16.965865992414663</v>
      </c>
      <c r="H36">
        <v>91</v>
      </c>
      <c r="I36" s="20">
        <f t="shared" si="1"/>
        <v>25.884955752212392</v>
      </c>
      <c r="J36" s="21">
        <v>26.53</v>
      </c>
      <c r="K36" s="20">
        <f t="shared" si="3"/>
        <v>7.5464601769911503</v>
      </c>
      <c r="L36" s="20">
        <v>12.1</v>
      </c>
      <c r="M36" s="21">
        <v>3.41</v>
      </c>
      <c r="N36" s="20">
        <v>140.19999999999999</v>
      </c>
      <c r="O36" s="20">
        <f t="shared" si="2"/>
        <v>17.724399494310997</v>
      </c>
      <c r="P36" s="20">
        <v>14.4</v>
      </c>
      <c r="Q36" s="19">
        <v>446</v>
      </c>
      <c r="R36" s="20">
        <v>15.2</v>
      </c>
      <c r="S36" s="20">
        <v>7.6</v>
      </c>
      <c r="T36" s="20">
        <v>279.5</v>
      </c>
      <c r="U36" s="20">
        <v>1.1000000000000001</v>
      </c>
      <c r="V36" s="20">
        <v>1.5</v>
      </c>
      <c r="W36" s="20">
        <v>55.7</v>
      </c>
      <c r="X36" s="21">
        <v>2.5299999999999998</v>
      </c>
      <c r="Y36" s="20">
        <v>34.1</v>
      </c>
      <c r="Z36" s="19">
        <v>278</v>
      </c>
      <c r="AA36" s="20">
        <v>6.2</v>
      </c>
      <c r="AB36" s="19">
        <v>64.5</v>
      </c>
      <c r="AC36" s="19">
        <v>4136</v>
      </c>
      <c r="AD36" s="20">
        <v>10.4</v>
      </c>
      <c r="AE36" s="19">
        <v>3421</v>
      </c>
      <c r="AF36" s="19">
        <v>544</v>
      </c>
      <c r="AG36" s="19">
        <v>332</v>
      </c>
      <c r="AH36" s="19">
        <v>1641</v>
      </c>
      <c r="AI36" s="20">
        <v>14</v>
      </c>
      <c r="AJ36" s="20">
        <v>11</v>
      </c>
      <c r="AK36" s="21">
        <v>1.19</v>
      </c>
    </row>
    <row r="37" spans="1:37" x14ac:dyDescent="0.4">
      <c r="A37" t="s">
        <v>361</v>
      </c>
      <c r="B37" t="s">
        <v>327</v>
      </c>
      <c r="C37">
        <v>53</v>
      </c>
      <c r="D37" s="20">
        <v>18.100000000000001</v>
      </c>
      <c r="E37" s="19">
        <v>2447</v>
      </c>
      <c r="F37" s="20">
        <v>109.5</v>
      </c>
      <c r="G37" s="20">
        <f t="shared" si="0"/>
        <v>17.89946873722926</v>
      </c>
      <c r="H37">
        <v>82.1</v>
      </c>
      <c r="I37" s="20">
        <f t="shared" si="1"/>
        <v>30.196158561503882</v>
      </c>
      <c r="J37" s="21">
        <v>32.950000000000003</v>
      </c>
      <c r="K37" s="20">
        <f t="shared" si="3"/>
        <v>12.118921127911729</v>
      </c>
      <c r="L37" s="20">
        <v>7.8</v>
      </c>
      <c r="M37" s="21">
        <v>3.31</v>
      </c>
      <c r="N37" s="20">
        <v>306.7</v>
      </c>
      <c r="O37" s="20">
        <f t="shared" si="2"/>
        <v>50.134859011033917</v>
      </c>
      <c r="P37" s="20">
        <v>14.9</v>
      </c>
      <c r="Q37" s="19">
        <v>466</v>
      </c>
      <c r="R37" s="20">
        <v>12.7</v>
      </c>
      <c r="S37" s="20">
        <v>6.3</v>
      </c>
      <c r="T37" s="20">
        <v>130</v>
      </c>
      <c r="U37" s="20">
        <v>0.8</v>
      </c>
      <c r="V37" s="20">
        <v>2</v>
      </c>
      <c r="W37" s="20">
        <v>25.5</v>
      </c>
      <c r="X37" s="21">
        <v>1.93</v>
      </c>
      <c r="Y37" s="20">
        <v>7.8</v>
      </c>
      <c r="Z37" s="19">
        <v>1431</v>
      </c>
      <c r="AA37" s="20">
        <v>7.5</v>
      </c>
      <c r="AB37" s="19">
        <v>250</v>
      </c>
      <c r="AC37" s="19">
        <v>2325</v>
      </c>
      <c r="AD37" s="20">
        <v>5.5</v>
      </c>
      <c r="AE37" s="19">
        <v>5503</v>
      </c>
      <c r="AF37" s="19">
        <v>751</v>
      </c>
      <c r="AG37" s="19">
        <v>537</v>
      </c>
      <c r="AH37" s="19">
        <v>1640</v>
      </c>
      <c r="AI37" s="20">
        <v>10.1</v>
      </c>
      <c r="AJ37" s="20">
        <v>14.7</v>
      </c>
      <c r="AK37" s="21">
        <v>1.36</v>
      </c>
    </row>
    <row r="38" spans="1:37" x14ac:dyDescent="0.4">
      <c r="A38" t="s">
        <v>362</v>
      </c>
      <c r="B38" t="s">
        <v>327</v>
      </c>
      <c r="C38">
        <v>54</v>
      </c>
      <c r="D38" s="20">
        <v>21</v>
      </c>
      <c r="E38" s="19">
        <v>2017</v>
      </c>
      <c r="F38" s="20">
        <v>70.8</v>
      </c>
      <c r="G38" s="20">
        <f t="shared" si="0"/>
        <v>14.040654437283093</v>
      </c>
      <c r="H38">
        <v>47.3</v>
      </c>
      <c r="I38" s="20">
        <f t="shared" si="1"/>
        <v>21.105602379771938</v>
      </c>
      <c r="J38" s="21">
        <v>12.92</v>
      </c>
      <c r="K38" s="20">
        <f t="shared" si="3"/>
        <v>5.7649975210708977</v>
      </c>
      <c r="L38" s="20">
        <v>9.6</v>
      </c>
      <c r="M38" s="21">
        <v>1.49</v>
      </c>
      <c r="N38" s="20">
        <v>314.2</v>
      </c>
      <c r="O38" s="20">
        <f t="shared" si="2"/>
        <v>62.310361923648983</v>
      </c>
      <c r="P38" s="20">
        <v>12.3</v>
      </c>
      <c r="Q38" s="19">
        <v>430</v>
      </c>
      <c r="R38" s="20">
        <v>14.1</v>
      </c>
      <c r="S38" s="20">
        <v>6</v>
      </c>
      <c r="T38" s="20">
        <v>67</v>
      </c>
      <c r="U38" s="20">
        <v>0.3</v>
      </c>
      <c r="V38" s="20">
        <v>0.6</v>
      </c>
      <c r="W38" s="20">
        <v>15.8</v>
      </c>
      <c r="X38" s="21">
        <v>0.86</v>
      </c>
      <c r="Y38" s="20">
        <v>14.7</v>
      </c>
      <c r="Z38" s="19">
        <v>174</v>
      </c>
      <c r="AA38" s="20">
        <v>5.5</v>
      </c>
      <c r="AB38" s="19">
        <v>28</v>
      </c>
      <c r="AC38" s="19">
        <v>4161</v>
      </c>
      <c r="AD38" s="20">
        <v>10.5</v>
      </c>
      <c r="AE38" s="19">
        <v>1835</v>
      </c>
      <c r="AF38" s="19">
        <v>249.5</v>
      </c>
      <c r="AG38" s="19">
        <v>241</v>
      </c>
      <c r="AH38" s="19">
        <v>926</v>
      </c>
      <c r="AI38" s="20">
        <v>6.8</v>
      </c>
      <c r="AJ38" s="20">
        <v>7.8</v>
      </c>
      <c r="AK38" s="21">
        <v>1.1399999999999999</v>
      </c>
    </row>
    <row r="39" spans="1:37" x14ac:dyDescent="0.4">
      <c r="A39" t="s">
        <v>363</v>
      </c>
      <c r="B39" t="s">
        <v>327</v>
      </c>
      <c r="C39">
        <v>55</v>
      </c>
      <c r="D39" s="20">
        <v>24.8</v>
      </c>
      <c r="E39" s="19">
        <v>1859</v>
      </c>
      <c r="F39" s="20">
        <v>88.5</v>
      </c>
      <c r="G39" s="20">
        <f t="shared" si="0"/>
        <v>19.04249596557289</v>
      </c>
      <c r="H39">
        <v>49</v>
      </c>
      <c r="I39" s="20">
        <f t="shared" si="1"/>
        <v>23.722431414739106</v>
      </c>
      <c r="J39" s="21">
        <v>15.47</v>
      </c>
      <c r="K39" s="20">
        <f t="shared" si="3"/>
        <v>7.4895104895104909</v>
      </c>
      <c r="L39" s="20">
        <v>8.1</v>
      </c>
      <c r="M39" s="21">
        <v>1.93</v>
      </c>
      <c r="N39" s="20">
        <v>259.89999999999998</v>
      </c>
      <c r="O39" s="20">
        <f t="shared" si="2"/>
        <v>55.92253899946207</v>
      </c>
      <c r="P39" s="20">
        <v>19.899999999999999</v>
      </c>
      <c r="Q39" s="19">
        <v>585</v>
      </c>
      <c r="R39" s="20">
        <v>10.7</v>
      </c>
      <c r="S39" s="20">
        <v>6.8</v>
      </c>
      <c r="T39" s="20">
        <v>270.5</v>
      </c>
      <c r="U39" s="20">
        <v>0.8</v>
      </c>
      <c r="V39" s="20">
        <v>1.1000000000000001</v>
      </c>
      <c r="W39" s="20">
        <v>23.2</v>
      </c>
      <c r="X39" s="21">
        <v>1.64</v>
      </c>
      <c r="Y39" s="20">
        <v>13.7</v>
      </c>
      <c r="Z39" s="19">
        <v>413</v>
      </c>
      <c r="AA39" s="20">
        <v>6.5</v>
      </c>
      <c r="AB39" s="19">
        <v>101.5</v>
      </c>
      <c r="AC39" s="19">
        <v>3511</v>
      </c>
      <c r="AD39" s="20">
        <v>8.9</v>
      </c>
      <c r="AE39" s="19">
        <v>3124.5</v>
      </c>
      <c r="AF39" s="19">
        <v>609.5</v>
      </c>
      <c r="AG39" s="19">
        <v>337</v>
      </c>
      <c r="AH39" s="19">
        <v>1261</v>
      </c>
      <c r="AI39" s="20">
        <v>9.6</v>
      </c>
      <c r="AJ39" s="20">
        <v>10.4</v>
      </c>
      <c r="AK39" s="21">
        <v>1.21</v>
      </c>
    </row>
    <row r="40" spans="1:37" x14ac:dyDescent="0.4">
      <c r="A40" t="s">
        <v>364</v>
      </c>
      <c r="B40" t="s">
        <v>327</v>
      </c>
      <c r="C40">
        <v>52</v>
      </c>
      <c r="D40" s="20">
        <v>23.4</v>
      </c>
      <c r="E40" s="19">
        <v>1800</v>
      </c>
      <c r="F40" s="20">
        <v>73</v>
      </c>
      <c r="G40" s="20">
        <f t="shared" si="0"/>
        <v>16.222222222222221</v>
      </c>
      <c r="H40">
        <v>77</v>
      </c>
      <c r="I40" s="20">
        <f t="shared" si="1"/>
        <v>38.5</v>
      </c>
      <c r="J40" s="21">
        <v>18.09</v>
      </c>
      <c r="K40" s="20">
        <f t="shared" si="3"/>
        <v>9.0449999999999999</v>
      </c>
      <c r="L40" s="20">
        <v>14.8</v>
      </c>
      <c r="M40" s="21">
        <v>1.83</v>
      </c>
      <c r="N40" s="20">
        <v>189.8</v>
      </c>
      <c r="O40" s="20">
        <f t="shared" si="2"/>
        <v>42.177777777777777</v>
      </c>
      <c r="P40" s="20">
        <v>11</v>
      </c>
      <c r="Q40" s="19">
        <v>312</v>
      </c>
      <c r="R40" s="20">
        <v>2.2999999999999998</v>
      </c>
      <c r="S40" s="20">
        <v>6.2</v>
      </c>
      <c r="T40" s="20">
        <v>197</v>
      </c>
      <c r="U40" s="20">
        <v>0.4</v>
      </c>
      <c r="V40" s="20">
        <v>0.6</v>
      </c>
      <c r="W40" s="20">
        <v>15.7</v>
      </c>
      <c r="X40" s="21">
        <v>1.05</v>
      </c>
      <c r="Y40" s="20">
        <v>1.9</v>
      </c>
      <c r="Z40" s="19">
        <v>214</v>
      </c>
      <c r="AA40" s="20">
        <v>4.5999999999999996</v>
      </c>
      <c r="AB40" s="19">
        <v>45</v>
      </c>
      <c r="AC40" s="19">
        <v>4730</v>
      </c>
      <c r="AD40" s="20">
        <v>11.9</v>
      </c>
      <c r="AE40" s="19">
        <v>1572</v>
      </c>
      <c r="AF40" s="19">
        <v>384</v>
      </c>
      <c r="AG40" s="19">
        <v>242</v>
      </c>
      <c r="AH40" s="19">
        <v>787</v>
      </c>
      <c r="AI40" s="20">
        <v>8.5</v>
      </c>
      <c r="AJ40" s="20">
        <v>8.3000000000000007</v>
      </c>
      <c r="AK40" s="21">
        <v>0.95</v>
      </c>
    </row>
    <row r="41" spans="1:37" x14ac:dyDescent="0.4">
      <c r="A41" t="s">
        <v>365</v>
      </c>
      <c r="B41" t="s">
        <v>327</v>
      </c>
      <c r="C41">
        <v>50</v>
      </c>
      <c r="D41" s="20">
        <v>22.9</v>
      </c>
      <c r="E41" s="19">
        <v>2229</v>
      </c>
      <c r="F41" s="20">
        <v>91.7</v>
      </c>
      <c r="G41" s="20">
        <f t="shared" si="0"/>
        <v>16.45580978017048</v>
      </c>
      <c r="H41">
        <v>86.7</v>
      </c>
      <c r="I41" s="20">
        <f t="shared" si="1"/>
        <v>35.006729475100947</v>
      </c>
      <c r="J41" s="21">
        <v>19.78</v>
      </c>
      <c r="K41" s="20">
        <f t="shared" si="3"/>
        <v>7.9865410497981166</v>
      </c>
      <c r="L41" s="20">
        <v>17.600000000000001</v>
      </c>
      <c r="M41" s="21">
        <v>5.22</v>
      </c>
      <c r="N41" s="20">
        <v>261.3</v>
      </c>
      <c r="O41" s="20">
        <f t="shared" si="2"/>
        <v>46.890982503364739</v>
      </c>
      <c r="P41" s="20">
        <v>20.6</v>
      </c>
      <c r="Q41" s="19">
        <v>645</v>
      </c>
      <c r="R41" s="20">
        <v>10.5</v>
      </c>
      <c r="S41" s="20">
        <v>12.4</v>
      </c>
      <c r="T41" s="20">
        <v>454.5</v>
      </c>
      <c r="U41" s="20">
        <v>1.1000000000000001</v>
      </c>
      <c r="V41" s="20">
        <v>1.6</v>
      </c>
      <c r="W41" s="20">
        <v>22.4</v>
      </c>
      <c r="X41" s="21">
        <v>2.29</v>
      </c>
      <c r="Y41" s="20">
        <v>15.3</v>
      </c>
      <c r="Z41" s="19">
        <v>572</v>
      </c>
      <c r="AA41" s="20">
        <v>9.1999999999999993</v>
      </c>
      <c r="AB41" s="19">
        <v>132.5</v>
      </c>
      <c r="AC41" s="19">
        <v>5066</v>
      </c>
      <c r="AD41" s="20">
        <v>12.8</v>
      </c>
      <c r="AE41" s="19">
        <v>4179</v>
      </c>
      <c r="AF41" s="19">
        <v>732</v>
      </c>
      <c r="AG41" s="19">
        <v>516</v>
      </c>
      <c r="AH41" s="19">
        <v>1512</v>
      </c>
      <c r="AI41" s="20">
        <v>11.6</v>
      </c>
      <c r="AJ41" s="20">
        <v>11.1</v>
      </c>
      <c r="AK41" s="21">
        <v>1.73</v>
      </c>
    </row>
    <row r="42" spans="1:37" x14ac:dyDescent="0.4">
      <c r="A42" t="s">
        <v>366</v>
      </c>
      <c r="B42" t="s">
        <v>327</v>
      </c>
      <c r="C42">
        <v>55</v>
      </c>
      <c r="D42" s="20">
        <v>26.2</v>
      </c>
      <c r="E42" s="19">
        <v>2078</v>
      </c>
      <c r="F42" s="20">
        <v>102.4</v>
      </c>
      <c r="G42" s="20">
        <f t="shared" si="0"/>
        <v>19.711260827718963</v>
      </c>
      <c r="H42">
        <v>62.3</v>
      </c>
      <c r="I42" s="20">
        <f t="shared" si="1"/>
        <v>26.982675649663136</v>
      </c>
      <c r="J42" s="21">
        <v>11.33</v>
      </c>
      <c r="K42" s="20">
        <f t="shared" si="3"/>
        <v>4.9071222329162651</v>
      </c>
      <c r="L42" s="20">
        <v>11.8</v>
      </c>
      <c r="M42" s="21">
        <v>2.97</v>
      </c>
      <c r="N42" s="20">
        <v>262.7</v>
      </c>
      <c r="O42" s="20">
        <f t="shared" si="2"/>
        <v>50.567853705486044</v>
      </c>
      <c r="P42" s="20">
        <v>16.5</v>
      </c>
      <c r="Q42" s="19">
        <v>320</v>
      </c>
      <c r="R42" s="20">
        <v>11.1</v>
      </c>
      <c r="S42" s="20">
        <v>5.7</v>
      </c>
      <c r="T42" s="20">
        <v>273.5</v>
      </c>
      <c r="U42" s="20">
        <v>0.7</v>
      </c>
      <c r="V42" s="20">
        <v>0.6</v>
      </c>
      <c r="W42" s="20">
        <v>15.1</v>
      </c>
      <c r="X42" s="21">
        <v>1.2</v>
      </c>
      <c r="Y42" s="20">
        <v>6.4</v>
      </c>
      <c r="Z42" s="19">
        <v>263</v>
      </c>
      <c r="AA42" s="20">
        <v>5.5</v>
      </c>
      <c r="AB42" s="19">
        <v>73</v>
      </c>
      <c r="AC42" s="19">
        <v>6313</v>
      </c>
      <c r="AD42" s="20">
        <v>16</v>
      </c>
      <c r="AE42" s="19">
        <v>2496.5</v>
      </c>
      <c r="AF42" s="19">
        <v>620</v>
      </c>
      <c r="AG42" s="19">
        <v>433</v>
      </c>
      <c r="AH42" s="19">
        <v>1329</v>
      </c>
      <c r="AI42" s="20">
        <v>10.8</v>
      </c>
      <c r="AJ42" s="20">
        <v>10.1</v>
      </c>
      <c r="AK42" s="21">
        <v>1.53</v>
      </c>
    </row>
    <row r="43" spans="1:37" x14ac:dyDescent="0.4">
      <c r="A43" t="s">
        <v>367</v>
      </c>
      <c r="B43" t="s">
        <v>327</v>
      </c>
      <c r="C43">
        <v>51</v>
      </c>
      <c r="D43" s="20">
        <v>21.8</v>
      </c>
      <c r="E43" s="19">
        <v>2117</v>
      </c>
      <c r="F43" s="20">
        <v>73.3</v>
      </c>
      <c r="G43" s="20">
        <f t="shared" si="0"/>
        <v>13.849787435049599</v>
      </c>
      <c r="H43">
        <v>68.5</v>
      </c>
      <c r="I43" s="20">
        <f t="shared" si="1"/>
        <v>29.121398205007086</v>
      </c>
      <c r="J43" s="21">
        <v>15.36</v>
      </c>
      <c r="K43" s="20">
        <f t="shared" si="3"/>
        <v>6.5299952763344358</v>
      </c>
      <c r="L43" s="20">
        <v>11.6</v>
      </c>
      <c r="M43" s="21">
        <v>2.84</v>
      </c>
      <c r="N43" s="20">
        <v>284.89999999999998</v>
      </c>
      <c r="O43" s="20">
        <f t="shared" si="2"/>
        <v>53.830892772791685</v>
      </c>
      <c r="P43" s="20">
        <v>12.7</v>
      </c>
      <c r="Q43" s="19">
        <v>132</v>
      </c>
      <c r="R43" s="20">
        <v>0.9</v>
      </c>
      <c r="S43" s="20">
        <v>7.3</v>
      </c>
      <c r="T43" s="20">
        <v>155</v>
      </c>
      <c r="U43" s="20">
        <v>1</v>
      </c>
      <c r="V43" s="20">
        <v>0.6</v>
      </c>
      <c r="W43" s="20">
        <v>26.3</v>
      </c>
      <c r="X43" s="21">
        <v>1.55</v>
      </c>
      <c r="Y43" s="20">
        <v>1.1000000000000001</v>
      </c>
      <c r="Z43" s="19">
        <v>185</v>
      </c>
      <c r="AA43" s="20">
        <v>6</v>
      </c>
      <c r="AB43" s="19">
        <v>25</v>
      </c>
      <c r="AC43" s="19">
        <v>1364</v>
      </c>
      <c r="AD43" s="20">
        <v>3.4</v>
      </c>
      <c r="AE43" s="19">
        <v>1947</v>
      </c>
      <c r="AF43" s="19">
        <v>251</v>
      </c>
      <c r="AG43" s="19">
        <v>201</v>
      </c>
      <c r="AH43" s="19">
        <v>865</v>
      </c>
      <c r="AI43" s="20">
        <v>3.8</v>
      </c>
      <c r="AJ43" s="20">
        <v>7.1</v>
      </c>
      <c r="AK43" s="21">
        <v>0.92</v>
      </c>
    </row>
    <row r="44" spans="1:37" x14ac:dyDescent="0.4">
      <c r="A44" t="s">
        <v>368</v>
      </c>
      <c r="B44" t="s">
        <v>327</v>
      </c>
      <c r="C44">
        <v>50</v>
      </c>
      <c r="D44" s="20">
        <v>21.7</v>
      </c>
      <c r="E44" s="19">
        <v>1682</v>
      </c>
      <c r="F44" s="20">
        <v>60.6</v>
      </c>
      <c r="G44" s="20">
        <f t="shared" si="0"/>
        <v>14.411414982164091</v>
      </c>
      <c r="H44">
        <v>52.7</v>
      </c>
      <c r="I44" s="20">
        <f t="shared" si="1"/>
        <v>28.198573127229487</v>
      </c>
      <c r="J44" s="21">
        <v>15.2</v>
      </c>
      <c r="K44" s="20">
        <f t="shared" si="3"/>
        <v>8.1331747919143869</v>
      </c>
      <c r="L44" s="20">
        <v>11.2</v>
      </c>
      <c r="M44" s="21">
        <v>1.47</v>
      </c>
      <c r="N44" s="20">
        <v>235.2</v>
      </c>
      <c r="O44" s="20">
        <f t="shared" si="2"/>
        <v>55.9334126040428</v>
      </c>
      <c r="P44" s="20">
        <v>11.8</v>
      </c>
      <c r="Q44" s="19">
        <v>306</v>
      </c>
      <c r="R44" s="20">
        <v>1.1000000000000001</v>
      </c>
      <c r="S44" s="20">
        <v>5.0999999999999996</v>
      </c>
      <c r="T44" s="20">
        <v>305.5</v>
      </c>
      <c r="U44" s="20">
        <v>0.7</v>
      </c>
      <c r="V44" s="20">
        <v>0.9</v>
      </c>
      <c r="W44" s="20">
        <v>13.5</v>
      </c>
      <c r="X44" s="21">
        <v>0.81</v>
      </c>
      <c r="Y44" s="20">
        <v>2.1</v>
      </c>
      <c r="Z44" s="19">
        <v>181</v>
      </c>
      <c r="AA44" s="20">
        <v>5</v>
      </c>
      <c r="AB44" s="19">
        <v>48.5</v>
      </c>
      <c r="AC44" s="19">
        <v>3268</v>
      </c>
      <c r="AD44" s="20">
        <v>8.4</v>
      </c>
      <c r="AE44" s="19">
        <v>1898.5</v>
      </c>
      <c r="AF44" s="19">
        <v>454</v>
      </c>
      <c r="AG44" s="19">
        <v>212</v>
      </c>
      <c r="AH44" s="19">
        <v>887</v>
      </c>
      <c r="AI44" s="20">
        <v>5.6</v>
      </c>
      <c r="AJ44" s="20">
        <v>6.6</v>
      </c>
      <c r="AK44" s="21">
        <v>0.88</v>
      </c>
    </row>
    <row r="45" spans="1:37" x14ac:dyDescent="0.4">
      <c r="A45" t="s">
        <v>369</v>
      </c>
      <c r="B45" t="s">
        <v>327</v>
      </c>
      <c r="C45">
        <v>59</v>
      </c>
      <c r="D45" s="20">
        <v>19.7</v>
      </c>
      <c r="E45" s="19">
        <v>2687</v>
      </c>
      <c r="F45" s="20">
        <v>58.6</v>
      </c>
      <c r="G45" s="20">
        <f t="shared" si="0"/>
        <v>8.7234834387793079</v>
      </c>
      <c r="H45">
        <v>60.8</v>
      </c>
      <c r="I45" s="20">
        <f t="shared" si="1"/>
        <v>20.364719017491623</v>
      </c>
      <c r="J45" s="21">
        <v>16.29</v>
      </c>
      <c r="K45" s="20">
        <f t="shared" si="3"/>
        <v>5.4562709341272786</v>
      </c>
      <c r="L45" s="20">
        <v>5.2</v>
      </c>
      <c r="M45" s="21">
        <v>3.98</v>
      </c>
      <c r="N45" s="20">
        <v>121.7</v>
      </c>
      <c r="O45" s="20">
        <f t="shared" si="2"/>
        <v>18.116858950502422</v>
      </c>
      <c r="P45" s="20">
        <v>24.9</v>
      </c>
      <c r="Q45" s="19">
        <v>740</v>
      </c>
      <c r="R45" s="20">
        <v>8.4</v>
      </c>
      <c r="S45" s="20">
        <v>10.5</v>
      </c>
      <c r="T45" s="20">
        <v>1174.5</v>
      </c>
      <c r="U45" s="20">
        <v>0.6</v>
      </c>
      <c r="V45" s="20">
        <v>1.2</v>
      </c>
      <c r="W45" s="20">
        <v>18.600000000000001</v>
      </c>
      <c r="X45" s="21">
        <v>1.59</v>
      </c>
      <c r="Y45" s="20">
        <v>13.2</v>
      </c>
      <c r="Z45" s="19">
        <v>769</v>
      </c>
      <c r="AA45" s="20">
        <v>4.0999999999999996</v>
      </c>
      <c r="AB45" s="19">
        <v>863</v>
      </c>
      <c r="AC45" s="19">
        <v>1999</v>
      </c>
      <c r="AD45" s="20">
        <v>5.0999999999999996</v>
      </c>
      <c r="AE45" s="19">
        <v>2929</v>
      </c>
      <c r="AF45" s="19">
        <v>1170.5</v>
      </c>
      <c r="AG45" s="19">
        <v>318</v>
      </c>
      <c r="AH45" s="19">
        <v>862</v>
      </c>
      <c r="AI45" s="20">
        <v>6.8</v>
      </c>
      <c r="AJ45" s="20">
        <v>6.5</v>
      </c>
      <c r="AK45" s="21">
        <v>0.64</v>
      </c>
    </row>
    <row r="46" spans="1:37" x14ac:dyDescent="0.4">
      <c r="A46" t="s">
        <v>370</v>
      </c>
      <c r="B46" t="s">
        <v>327</v>
      </c>
      <c r="C46">
        <v>51</v>
      </c>
      <c r="D46" s="20">
        <v>23.7</v>
      </c>
      <c r="E46" s="19">
        <v>2585</v>
      </c>
      <c r="F46" s="20">
        <v>109.6</v>
      </c>
      <c r="G46" s="20">
        <f t="shared" si="0"/>
        <v>16.959381044487426</v>
      </c>
      <c r="H46">
        <v>93.5</v>
      </c>
      <c r="I46" s="20">
        <f t="shared" si="1"/>
        <v>32.553191489361701</v>
      </c>
      <c r="J46" s="21">
        <v>30.66</v>
      </c>
      <c r="K46" s="20">
        <f t="shared" si="3"/>
        <v>10.674661508704061</v>
      </c>
      <c r="L46" s="20">
        <v>11.5</v>
      </c>
      <c r="M46" s="21">
        <v>3.08</v>
      </c>
      <c r="N46" s="20">
        <v>312.39999999999998</v>
      </c>
      <c r="O46" s="20">
        <f t="shared" si="2"/>
        <v>48.340425531914889</v>
      </c>
      <c r="P46" s="20">
        <v>16.600000000000001</v>
      </c>
      <c r="Q46" s="19">
        <v>509</v>
      </c>
      <c r="R46" s="20">
        <v>9.4</v>
      </c>
      <c r="S46" s="20">
        <v>6.7</v>
      </c>
      <c r="T46" s="20">
        <v>155</v>
      </c>
      <c r="U46" s="20">
        <v>1.3</v>
      </c>
      <c r="V46" s="20">
        <v>1.7</v>
      </c>
      <c r="W46" s="20">
        <v>25.8</v>
      </c>
      <c r="X46" s="21">
        <v>1.87</v>
      </c>
      <c r="Y46" s="20">
        <v>12.3</v>
      </c>
      <c r="Z46" s="19">
        <v>479</v>
      </c>
      <c r="AA46" s="20">
        <v>8.1</v>
      </c>
      <c r="AB46" s="19">
        <v>175.5</v>
      </c>
      <c r="AC46" s="19">
        <v>4695</v>
      </c>
      <c r="AD46" s="20">
        <v>11.5</v>
      </c>
      <c r="AE46" s="19">
        <v>3225</v>
      </c>
      <c r="AF46" s="19">
        <v>687</v>
      </c>
      <c r="AG46" s="19">
        <v>298</v>
      </c>
      <c r="AH46" s="19">
        <v>1447</v>
      </c>
      <c r="AI46" s="20">
        <v>10.7</v>
      </c>
      <c r="AJ46" s="20">
        <v>12</v>
      </c>
      <c r="AK46" s="21">
        <v>1.36</v>
      </c>
    </row>
    <row r="47" spans="1:37" x14ac:dyDescent="0.4">
      <c r="A47" t="s">
        <v>371</v>
      </c>
      <c r="B47" t="s">
        <v>327</v>
      </c>
      <c r="C47">
        <v>50</v>
      </c>
      <c r="D47" s="20">
        <v>22.6</v>
      </c>
      <c r="E47" s="19">
        <v>2040</v>
      </c>
      <c r="F47" s="20">
        <v>60.7</v>
      </c>
      <c r="G47" s="20">
        <f t="shared" si="0"/>
        <v>11.901960784313726</v>
      </c>
      <c r="H47">
        <v>56</v>
      </c>
      <c r="I47" s="20">
        <f t="shared" si="1"/>
        <v>24.705882352941178</v>
      </c>
      <c r="J47" s="21">
        <v>20.190000000000001</v>
      </c>
      <c r="K47" s="20">
        <f t="shared" si="3"/>
        <v>8.9073529411764696</v>
      </c>
      <c r="L47" s="20">
        <v>8.1999999999999993</v>
      </c>
      <c r="M47" s="21">
        <v>2.0099999999999998</v>
      </c>
      <c r="N47" s="20">
        <v>312.60000000000002</v>
      </c>
      <c r="O47" s="20">
        <f t="shared" si="2"/>
        <v>61.294117647058833</v>
      </c>
      <c r="P47" s="20">
        <v>14.7</v>
      </c>
      <c r="Q47" s="19">
        <v>163</v>
      </c>
      <c r="R47" s="20">
        <v>2.9</v>
      </c>
      <c r="S47" s="20">
        <v>6.4</v>
      </c>
      <c r="T47" s="20">
        <v>218.5</v>
      </c>
      <c r="U47" s="20">
        <v>0.6</v>
      </c>
      <c r="V47" s="20">
        <v>1</v>
      </c>
      <c r="W47" s="20">
        <v>14.5</v>
      </c>
      <c r="X47" s="21">
        <v>1.25</v>
      </c>
      <c r="Y47" s="20">
        <v>6.9</v>
      </c>
      <c r="Z47" s="19">
        <v>291</v>
      </c>
      <c r="AA47" s="20">
        <v>6.4</v>
      </c>
      <c r="AB47" s="19">
        <v>117</v>
      </c>
      <c r="AC47" s="19">
        <v>2606</v>
      </c>
      <c r="AD47" s="20">
        <v>6.4</v>
      </c>
      <c r="AE47" s="19">
        <v>2543.5</v>
      </c>
      <c r="AF47" s="19">
        <v>557</v>
      </c>
      <c r="AG47" s="19">
        <v>242</v>
      </c>
      <c r="AH47" s="19">
        <v>1001</v>
      </c>
      <c r="AI47" s="20">
        <v>6</v>
      </c>
      <c r="AJ47" s="20">
        <v>7</v>
      </c>
      <c r="AK47" s="21">
        <v>1.27</v>
      </c>
    </row>
    <row r="48" spans="1:37" x14ac:dyDescent="0.4">
      <c r="A48" t="s">
        <v>372</v>
      </c>
      <c r="B48" t="s">
        <v>327</v>
      </c>
      <c r="C48">
        <v>57</v>
      </c>
      <c r="D48" s="20">
        <v>23</v>
      </c>
      <c r="E48" s="19">
        <v>2057</v>
      </c>
      <c r="F48" s="20">
        <v>102.4</v>
      </c>
      <c r="G48" s="20">
        <f t="shared" si="0"/>
        <v>19.91249392318911</v>
      </c>
      <c r="H48">
        <v>78.599999999999994</v>
      </c>
      <c r="I48" s="20">
        <f t="shared" si="1"/>
        <v>34.389888186679627</v>
      </c>
      <c r="J48" s="21">
        <v>25.64</v>
      </c>
      <c r="K48" s="20">
        <f t="shared" si="3"/>
        <v>11.218279047156052</v>
      </c>
      <c r="L48" s="20">
        <v>10.199999999999999</v>
      </c>
      <c r="M48" s="21">
        <v>5.25</v>
      </c>
      <c r="N48" s="20">
        <v>185.5</v>
      </c>
      <c r="O48" s="20">
        <f t="shared" si="2"/>
        <v>36.071949440933402</v>
      </c>
      <c r="P48" s="20">
        <v>7.7</v>
      </c>
      <c r="Q48" s="19">
        <v>241</v>
      </c>
      <c r="R48" s="20">
        <v>18.2</v>
      </c>
      <c r="S48" s="20">
        <v>4.2</v>
      </c>
      <c r="T48" s="20">
        <v>80</v>
      </c>
      <c r="U48" s="20">
        <v>0.9</v>
      </c>
      <c r="V48" s="20">
        <v>2.1</v>
      </c>
      <c r="W48" s="20">
        <v>39.200000000000003</v>
      </c>
      <c r="X48" s="21">
        <v>2.11</v>
      </c>
      <c r="Y48" s="20">
        <v>14.3</v>
      </c>
      <c r="Z48" s="19">
        <v>1205</v>
      </c>
      <c r="AA48" s="20">
        <v>7.4</v>
      </c>
      <c r="AB48" s="19">
        <v>159</v>
      </c>
      <c r="AC48" s="19">
        <v>2377</v>
      </c>
      <c r="AD48" s="20">
        <v>5.9</v>
      </c>
      <c r="AE48" s="19">
        <v>4575</v>
      </c>
      <c r="AF48" s="19">
        <v>722</v>
      </c>
      <c r="AG48" s="19">
        <v>398</v>
      </c>
      <c r="AH48" s="19">
        <v>1489</v>
      </c>
      <c r="AI48" s="20">
        <v>9.9</v>
      </c>
      <c r="AJ48" s="20">
        <v>9.8000000000000007</v>
      </c>
      <c r="AK48" s="21">
        <v>1.18</v>
      </c>
    </row>
    <row r="49" spans="1:37" x14ac:dyDescent="0.4">
      <c r="A49" t="s">
        <v>373</v>
      </c>
      <c r="B49" t="s">
        <v>327</v>
      </c>
      <c r="C49">
        <v>52</v>
      </c>
      <c r="D49" s="20">
        <v>21.1</v>
      </c>
      <c r="E49" s="19">
        <v>1740</v>
      </c>
      <c r="F49" s="20">
        <v>61.9</v>
      </c>
      <c r="G49" s="20">
        <f t="shared" si="0"/>
        <v>14.229885057471265</v>
      </c>
      <c r="H49">
        <v>45.6</v>
      </c>
      <c r="I49" s="20">
        <f t="shared" si="1"/>
        <v>23.586206896551726</v>
      </c>
      <c r="J49" s="21">
        <v>12.61</v>
      </c>
      <c r="K49" s="20">
        <f t="shared" si="3"/>
        <v>6.5224137931034472</v>
      </c>
      <c r="L49" s="20">
        <v>6.8</v>
      </c>
      <c r="M49" s="21">
        <v>1.31</v>
      </c>
      <c r="N49" s="20">
        <v>261.2</v>
      </c>
      <c r="O49" s="20">
        <f t="shared" si="2"/>
        <v>60.045977011494244</v>
      </c>
      <c r="P49" s="20">
        <v>10.9</v>
      </c>
      <c r="Q49" s="19">
        <v>456</v>
      </c>
      <c r="R49" s="20">
        <v>8.3000000000000007</v>
      </c>
      <c r="S49" s="20">
        <v>6.8</v>
      </c>
      <c r="T49" s="20">
        <v>95</v>
      </c>
      <c r="U49" s="20">
        <v>0.8</v>
      </c>
      <c r="V49" s="20">
        <v>0.5</v>
      </c>
      <c r="W49" s="20">
        <v>17.100000000000001</v>
      </c>
      <c r="X49" s="21">
        <v>1.3</v>
      </c>
      <c r="Y49" s="20">
        <v>2.1</v>
      </c>
      <c r="Z49" s="19">
        <v>197</v>
      </c>
      <c r="AA49" s="20">
        <v>5.0999999999999996</v>
      </c>
      <c r="AB49" s="19">
        <v>113.5</v>
      </c>
      <c r="AC49" s="19">
        <v>3113</v>
      </c>
      <c r="AD49" s="20">
        <v>7.8</v>
      </c>
      <c r="AE49" s="19">
        <v>1898</v>
      </c>
      <c r="AF49" s="19">
        <v>197.5</v>
      </c>
      <c r="AG49" s="19">
        <v>196</v>
      </c>
      <c r="AH49" s="19">
        <v>752</v>
      </c>
      <c r="AI49" s="20">
        <v>5.2</v>
      </c>
      <c r="AJ49" s="20">
        <v>7.6</v>
      </c>
      <c r="AK49" s="21">
        <v>0.89</v>
      </c>
    </row>
    <row r="50" spans="1:37" x14ac:dyDescent="0.4">
      <c r="A50" t="s">
        <v>374</v>
      </c>
      <c r="B50" t="s">
        <v>327</v>
      </c>
      <c r="C50">
        <v>56</v>
      </c>
      <c r="D50" s="20">
        <v>27.5</v>
      </c>
      <c r="E50" s="19">
        <v>2865</v>
      </c>
      <c r="F50" s="20">
        <v>85.3</v>
      </c>
      <c r="G50" s="20">
        <f t="shared" si="0"/>
        <v>11.909249563699825</v>
      </c>
      <c r="H50">
        <v>92</v>
      </c>
      <c r="I50" s="20">
        <f t="shared" si="1"/>
        <v>28.900523560209422</v>
      </c>
      <c r="J50" s="21">
        <v>27.49</v>
      </c>
      <c r="K50" s="20">
        <f t="shared" si="3"/>
        <v>8.6356020942408378</v>
      </c>
      <c r="L50" s="20">
        <v>12</v>
      </c>
      <c r="M50" s="21">
        <v>2.62</v>
      </c>
      <c r="N50" s="20">
        <v>410.7</v>
      </c>
      <c r="O50" s="20">
        <f t="shared" si="2"/>
        <v>57.340314136125649</v>
      </c>
      <c r="P50" s="20">
        <v>24.4</v>
      </c>
      <c r="Q50" s="19">
        <v>1523</v>
      </c>
      <c r="R50" s="20">
        <v>2.6</v>
      </c>
      <c r="S50" s="20">
        <v>8.4</v>
      </c>
      <c r="T50" s="20">
        <v>472.5</v>
      </c>
      <c r="U50" s="20">
        <v>0.8</v>
      </c>
      <c r="V50" s="20">
        <v>1</v>
      </c>
      <c r="W50" s="20">
        <v>14.7</v>
      </c>
      <c r="X50" s="21">
        <v>1.82</v>
      </c>
      <c r="Y50" s="20">
        <v>5.4</v>
      </c>
      <c r="Z50" s="19">
        <v>502</v>
      </c>
      <c r="AA50" s="20">
        <v>8.1</v>
      </c>
      <c r="AB50" s="19">
        <v>132</v>
      </c>
      <c r="AC50" s="19">
        <v>3521</v>
      </c>
      <c r="AD50" s="20">
        <v>9.1</v>
      </c>
      <c r="AE50" s="19">
        <v>3780.5</v>
      </c>
      <c r="AF50" s="19">
        <v>528.5</v>
      </c>
      <c r="AG50" s="19">
        <v>384</v>
      </c>
      <c r="AH50" s="19">
        <v>1172</v>
      </c>
      <c r="AI50" s="20">
        <v>9.8000000000000007</v>
      </c>
      <c r="AJ50" s="20">
        <v>11.6</v>
      </c>
      <c r="AK50" s="21">
        <v>1.92</v>
      </c>
    </row>
    <row r="51" spans="1:37" x14ac:dyDescent="0.4">
      <c r="A51" t="s">
        <v>375</v>
      </c>
      <c r="B51" t="s">
        <v>327</v>
      </c>
      <c r="C51">
        <v>53</v>
      </c>
      <c r="D51" s="20">
        <v>25.4</v>
      </c>
      <c r="E51" s="19">
        <v>1810</v>
      </c>
      <c r="F51" s="20">
        <v>56.3</v>
      </c>
      <c r="G51" s="20">
        <f t="shared" si="0"/>
        <v>12.441988950276242</v>
      </c>
      <c r="H51">
        <v>59.6</v>
      </c>
      <c r="I51" s="20">
        <f t="shared" si="1"/>
        <v>29.635359116022098</v>
      </c>
      <c r="J51" s="21">
        <v>15.26</v>
      </c>
      <c r="K51" s="20">
        <f t="shared" si="3"/>
        <v>7.5878453038674039</v>
      </c>
      <c r="L51" s="20">
        <v>9.1999999999999993</v>
      </c>
      <c r="M51" s="21">
        <v>1.4</v>
      </c>
      <c r="N51" s="20">
        <v>252.9</v>
      </c>
      <c r="O51" s="20">
        <f t="shared" si="2"/>
        <v>55.889502762430944</v>
      </c>
      <c r="P51" s="20">
        <v>13.2</v>
      </c>
      <c r="Q51" s="19">
        <v>396</v>
      </c>
      <c r="R51" s="20">
        <v>1.1000000000000001</v>
      </c>
      <c r="S51" s="20">
        <v>7.6</v>
      </c>
      <c r="T51" s="20">
        <v>110.5</v>
      </c>
      <c r="U51" s="20">
        <v>0.3</v>
      </c>
      <c r="V51" s="20">
        <v>0.7</v>
      </c>
      <c r="W51" s="20">
        <v>16.5</v>
      </c>
      <c r="X51" s="21">
        <v>1.04</v>
      </c>
      <c r="Y51" s="20">
        <v>2.1</v>
      </c>
      <c r="Z51" s="19">
        <v>242</v>
      </c>
      <c r="AA51" s="20">
        <v>5.3</v>
      </c>
      <c r="AB51" s="19">
        <v>92</v>
      </c>
      <c r="AC51" s="19">
        <v>2915</v>
      </c>
      <c r="AD51" s="20">
        <v>7.4</v>
      </c>
      <c r="AE51" s="19">
        <v>1897</v>
      </c>
      <c r="AF51" s="19">
        <v>243.5</v>
      </c>
      <c r="AG51" s="19">
        <v>180</v>
      </c>
      <c r="AH51" s="19">
        <v>731</v>
      </c>
      <c r="AI51" s="20">
        <v>6.1</v>
      </c>
      <c r="AJ51" s="20">
        <v>6.7</v>
      </c>
      <c r="AK51" s="21">
        <v>0.96</v>
      </c>
    </row>
    <row r="52" spans="1:37" x14ac:dyDescent="0.4">
      <c r="A52" t="s">
        <v>376</v>
      </c>
      <c r="B52" t="s">
        <v>327</v>
      </c>
      <c r="C52">
        <v>58</v>
      </c>
      <c r="D52" s="20">
        <v>23.4</v>
      </c>
      <c r="E52" s="19">
        <v>2130</v>
      </c>
      <c r="F52" s="20">
        <v>103.7</v>
      </c>
      <c r="G52" s="20">
        <f t="shared" si="0"/>
        <v>19.474178403755868</v>
      </c>
      <c r="H52">
        <v>53.2</v>
      </c>
      <c r="I52" s="20">
        <f t="shared" si="1"/>
        <v>22.47887323943662</v>
      </c>
      <c r="J52" s="21">
        <v>12.33</v>
      </c>
      <c r="K52" s="20">
        <f t="shared" si="3"/>
        <v>5.2098591549295774</v>
      </c>
      <c r="L52" s="20">
        <v>9.5</v>
      </c>
      <c r="M52" s="21">
        <v>4.1500000000000004</v>
      </c>
      <c r="N52" s="20">
        <v>262.5</v>
      </c>
      <c r="O52" s="20">
        <f t="shared" si="2"/>
        <v>49.295774647887328</v>
      </c>
      <c r="P52" s="20">
        <v>15.1</v>
      </c>
      <c r="Q52" s="19">
        <v>303</v>
      </c>
      <c r="R52" s="20">
        <v>15.8</v>
      </c>
      <c r="S52" s="20">
        <v>7.1</v>
      </c>
      <c r="T52" s="20">
        <v>239</v>
      </c>
      <c r="U52" s="20">
        <v>0.4</v>
      </c>
      <c r="V52" s="20">
        <v>1</v>
      </c>
      <c r="W52" s="20">
        <v>33.799999999999997</v>
      </c>
      <c r="X52" s="21">
        <v>1.92</v>
      </c>
      <c r="Y52" s="20">
        <v>5.9</v>
      </c>
      <c r="Z52" s="19">
        <v>288</v>
      </c>
      <c r="AA52" s="20">
        <v>7</v>
      </c>
      <c r="AB52" s="19">
        <v>40</v>
      </c>
      <c r="AC52" s="19">
        <v>4779</v>
      </c>
      <c r="AD52" s="20">
        <v>12.3</v>
      </c>
      <c r="AE52" s="19">
        <v>3519.5</v>
      </c>
      <c r="AF52" s="19">
        <v>468</v>
      </c>
      <c r="AG52" s="19">
        <v>445</v>
      </c>
      <c r="AH52" s="19">
        <v>1415</v>
      </c>
      <c r="AI52" s="20">
        <v>6.4</v>
      </c>
      <c r="AJ52" s="20">
        <v>9.1999999999999993</v>
      </c>
      <c r="AK52" s="21">
        <v>1.49</v>
      </c>
    </row>
    <row r="53" spans="1:37" x14ac:dyDescent="0.4">
      <c r="A53" t="s">
        <v>377</v>
      </c>
      <c r="B53" t="s">
        <v>327</v>
      </c>
      <c r="C53">
        <v>52</v>
      </c>
      <c r="D53" s="20">
        <v>20.399999999999999</v>
      </c>
      <c r="E53" s="19">
        <v>2355</v>
      </c>
      <c r="F53" s="20">
        <v>75.599999999999994</v>
      </c>
      <c r="G53" s="20">
        <f t="shared" si="0"/>
        <v>12.840764331210188</v>
      </c>
      <c r="H53">
        <v>122.4</v>
      </c>
      <c r="I53" s="20">
        <f t="shared" si="1"/>
        <v>46.777070063694275</v>
      </c>
      <c r="J53" s="21">
        <v>35.67</v>
      </c>
      <c r="K53" s="20">
        <f t="shared" si="3"/>
        <v>13.631847133757963</v>
      </c>
      <c r="L53" s="20">
        <v>13.7</v>
      </c>
      <c r="M53" s="21">
        <v>1.28</v>
      </c>
      <c r="N53" s="20">
        <v>223.8</v>
      </c>
      <c r="O53" s="20">
        <f t="shared" si="2"/>
        <v>38.012738853503187</v>
      </c>
      <c r="P53" s="20">
        <v>12.8</v>
      </c>
      <c r="Q53" s="19">
        <v>308</v>
      </c>
      <c r="R53" s="20">
        <v>1.8</v>
      </c>
      <c r="S53" s="20">
        <v>5.0999999999999996</v>
      </c>
      <c r="T53" s="20">
        <v>195.5</v>
      </c>
      <c r="U53" s="20">
        <v>1.4</v>
      </c>
      <c r="V53" s="20">
        <v>0.7</v>
      </c>
      <c r="W53" s="20">
        <v>21.6</v>
      </c>
      <c r="X53" s="21">
        <v>1.02</v>
      </c>
      <c r="Y53" s="20">
        <v>1.3</v>
      </c>
      <c r="Z53" s="19">
        <v>215</v>
      </c>
      <c r="AA53" s="20">
        <v>5.3</v>
      </c>
      <c r="AB53" s="19">
        <v>48.5</v>
      </c>
      <c r="AC53" s="19">
        <v>2583</v>
      </c>
      <c r="AD53" s="20">
        <v>6.7</v>
      </c>
      <c r="AE53" s="19">
        <v>2394</v>
      </c>
      <c r="AF53" s="19">
        <v>346.5</v>
      </c>
      <c r="AG53" s="19">
        <v>228</v>
      </c>
      <c r="AH53" s="19">
        <v>928</v>
      </c>
      <c r="AI53" s="20">
        <v>7.5</v>
      </c>
      <c r="AJ53" s="20">
        <v>8.6</v>
      </c>
      <c r="AK53" s="21">
        <v>0.91</v>
      </c>
    </row>
    <row r="54" spans="1:37" x14ac:dyDescent="0.4">
      <c r="A54" t="s">
        <v>378</v>
      </c>
      <c r="B54" t="s">
        <v>327</v>
      </c>
      <c r="C54">
        <v>55</v>
      </c>
      <c r="D54" s="20">
        <v>22.5</v>
      </c>
      <c r="E54" s="19">
        <v>2688</v>
      </c>
      <c r="F54" s="20">
        <v>111.6</v>
      </c>
      <c r="G54" s="20">
        <f t="shared" si="0"/>
        <v>16.607142857142858</v>
      </c>
      <c r="H54">
        <v>101.1</v>
      </c>
      <c r="I54" s="20">
        <f t="shared" si="1"/>
        <v>33.850446428571431</v>
      </c>
      <c r="J54" s="21">
        <v>27.3</v>
      </c>
      <c r="K54" s="20">
        <f t="shared" si="3"/>
        <v>9.140625</v>
      </c>
      <c r="L54" s="20">
        <v>19.8</v>
      </c>
      <c r="M54" s="21">
        <v>3.27</v>
      </c>
      <c r="N54" s="20">
        <v>343.6</v>
      </c>
      <c r="O54" s="20">
        <f t="shared" si="2"/>
        <v>51.130952380952387</v>
      </c>
      <c r="P54" s="20">
        <v>58.3</v>
      </c>
      <c r="Q54" s="19">
        <v>832</v>
      </c>
      <c r="R54" s="20">
        <v>3.7</v>
      </c>
      <c r="S54" s="20">
        <v>8.1</v>
      </c>
      <c r="T54" s="20">
        <v>383.5</v>
      </c>
      <c r="U54" s="20">
        <v>0.8</v>
      </c>
      <c r="V54" s="20">
        <v>1.3</v>
      </c>
      <c r="W54" s="20">
        <v>20.5</v>
      </c>
      <c r="X54" s="21">
        <v>1.54</v>
      </c>
      <c r="Y54" s="20">
        <v>5.4</v>
      </c>
      <c r="Z54" s="19">
        <v>569</v>
      </c>
      <c r="AA54" s="20">
        <v>8</v>
      </c>
      <c r="AB54" s="19">
        <v>95</v>
      </c>
      <c r="AC54" s="19">
        <v>7098</v>
      </c>
      <c r="AD54" s="20">
        <v>18.100000000000001</v>
      </c>
      <c r="AE54" s="19">
        <v>4025.5</v>
      </c>
      <c r="AF54" s="19">
        <v>1029.5</v>
      </c>
      <c r="AG54" s="19">
        <v>512</v>
      </c>
      <c r="AH54" s="19">
        <v>1548</v>
      </c>
      <c r="AI54" s="20">
        <v>15.4</v>
      </c>
      <c r="AJ54" s="20">
        <v>15.1</v>
      </c>
      <c r="AK54" s="21">
        <v>1.55</v>
      </c>
    </row>
    <row r="55" spans="1:37" x14ac:dyDescent="0.4">
      <c r="A55" t="s">
        <v>379</v>
      </c>
      <c r="B55" t="s">
        <v>327</v>
      </c>
      <c r="C55">
        <v>52</v>
      </c>
      <c r="D55" s="20">
        <v>22.1</v>
      </c>
      <c r="E55" s="19">
        <v>2389</v>
      </c>
      <c r="F55" s="20">
        <v>89.1</v>
      </c>
      <c r="G55" s="20">
        <f t="shared" si="0"/>
        <v>14.918375889493509</v>
      </c>
      <c r="H55">
        <v>102.3</v>
      </c>
      <c r="I55" s="20">
        <f t="shared" si="1"/>
        <v>38.539137714524898</v>
      </c>
      <c r="J55" s="21">
        <v>34.11</v>
      </c>
      <c r="K55" s="20">
        <f t="shared" si="3"/>
        <v>12.850146504813731</v>
      </c>
      <c r="L55" s="20">
        <v>13.5</v>
      </c>
      <c r="M55" s="21">
        <v>2.82</v>
      </c>
      <c r="N55" s="20">
        <v>234.2</v>
      </c>
      <c r="O55" s="20">
        <f t="shared" si="2"/>
        <v>39.213059857681039</v>
      </c>
      <c r="P55" s="20">
        <v>21.5</v>
      </c>
      <c r="Q55" s="19">
        <v>498</v>
      </c>
      <c r="R55" s="20">
        <v>8.4</v>
      </c>
      <c r="S55" s="20">
        <v>8.5</v>
      </c>
      <c r="T55" s="20">
        <v>279.5</v>
      </c>
      <c r="U55" s="20">
        <v>1</v>
      </c>
      <c r="V55" s="20">
        <v>1.2</v>
      </c>
      <c r="W55" s="20">
        <v>23.7</v>
      </c>
      <c r="X55" s="21">
        <v>1.53</v>
      </c>
      <c r="Y55" s="20">
        <v>9.3000000000000007</v>
      </c>
      <c r="Z55" s="19">
        <v>376</v>
      </c>
      <c r="AA55" s="20">
        <v>8</v>
      </c>
      <c r="AB55" s="19">
        <v>82</v>
      </c>
      <c r="AC55" s="19">
        <v>3347</v>
      </c>
      <c r="AD55" s="20">
        <v>8.5</v>
      </c>
      <c r="AE55" s="19">
        <v>3037</v>
      </c>
      <c r="AF55" s="19">
        <v>671</v>
      </c>
      <c r="AG55" s="19">
        <v>332</v>
      </c>
      <c r="AH55" s="19">
        <v>1299</v>
      </c>
      <c r="AI55" s="20">
        <v>8.1999999999999993</v>
      </c>
      <c r="AJ55" s="20">
        <v>9.9</v>
      </c>
      <c r="AK55" s="21">
        <v>1.24</v>
      </c>
    </row>
    <row r="56" spans="1:37" x14ac:dyDescent="0.4">
      <c r="A56" t="s">
        <v>380</v>
      </c>
      <c r="B56" t="s">
        <v>327</v>
      </c>
      <c r="C56">
        <v>56</v>
      </c>
      <c r="D56" s="20">
        <v>25.6</v>
      </c>
      <c r="E56" s="19">
        <v>2453</v>
      </c>
      <c r="F56" s="20">
        <v>88.7</v>
      </c>
      <c r="G56" s="20">
        <f t="shared" si="0"/>
        <v>14.463921728495722</v>
      </c>
      <c r="H56">
        <v>75.5</v>
      </c>
      <c r="I56" s="20">
        <f t="shared" si="1"/>
        <v>27.700774561761111</v>
      </c>
      <c r="J56" s="21">
        <v>21.71</v>
      </c>
      <c r="K56" s="20">
        <f t="shared" si="3"/>
        <v>7.9653485527924994</v>
      </c>
      <c r="L56" s="20">
        <v>10.7</v>
      </c>
      <c r="M56" s="21">
        <v>1.23</v>
      </c>
      <c r="N56" s="20">
        <v>324.60000000000002</v>
      </c>
      <c r="O56" s="20">
        <f t="shared" si="2"/>
        <v>52.931104769669801</v>
      </c>
      <c r="P56" s="20">
        <v>15.6</v>
      </c>
      <c r="Q56" s="19">
        <v>347</v>
      </c>
      <c r="R56" s="20">
        <v>1.4</v>
      </c>
      <c r="S56" s="20">
        <v>5.0999999999999996</v>
      </c>
      <c r="T56" s="20">
        <v>272.5</v>
      </c>
      <c r="U56" s="20">
        <v>1.2</v>
      </c>
      <c r="V56" s="20">
        <v>1.2</v>
      </c>
      <c r="W56" s="20">
        <v>20.100000000000001</v>
      </c>
      <c r="X56" s="21">
        <v>1.45</v>
      </c>
      <c r="Y56" s="20">
        <v>2.4</v>
      </c>
      <c r="Z56" s="19">
        <v>246</v>
      </c>
      <c r="AA56" s="20">
        <v>6.9</v>
      </c>
      <c r="AB56" s="19">
        <v>59</v>
      </c>
      <c r="AC56" s="19">
        <v>3859</v>
      </c>
      <c r="AD56" s="20">
        <v>9.6999999999999993</v>
      </c>
      <c r="AE56" s="19">
        <v>2739</v>
      </c>
      <c r="AF56" s="19">
        <v>500.5</v>
      </c>
      <c r="AG56" s="19">
        <v>270</v>
      </c>
      <c r="AH56" s="19">
        <v>1180</v>
      </c>
      <c r="AI56" s="20">
        <v>7.9</v>
      </c>
      <c r="AJ56" s="20">
        <v>10.7</v>
      </c>
      <c r="AK56" s="21">
        <v>1.26</v>
      </c>
    </row>
    <row r="57" spans="1:37" x14ac:dyDescent="0.4">
      <c r="A57" t="s">
        <v>381</v>
      </c>
      <c r="B57" t="s">
        <v>327</v>
      </c>
      <c r="C57">
        <v>54</v>
      </c>
      <c r="D57" s="20">
        <v>34.299999999999997</v>
      </c>
      <c r="E57" s="19">
        <v>3134</v>
      </c>
      <c r="F57" s="20">
        <v>107.9</v>
      </c>
      <c r="G57" s="20">
        <f t="shared" si="0"/>
        <v>13.771537970644546</v>
      </c>
      <c r="H57">
        <v>74.099999999999994</v>
      </c>
      <c r="I57" s="20">
        <f t="shared" si="1"/>
        <v>21.279514996809191</v>
      </c>
      <c r="J57" s="21">
        <v>25.9</v>
      </c>
      <c r="K57" s="20">
        <f t="shared" si="3"/>
        <v>7.4377791959157626</v>
      </c>
      <c r="L57" s="20">
        <v>11.4</v>
      </c>
      <c r="M57" s="21">
        <v>3.75</v>
      </c>
      <c r="N57" s="20">
        <v>448.3</v>
      </c>
      <c r="O57" s="20">
        <f t="shared" si="2"/>
        <v>57.217613273771541</v>
      </c>
      <c r="P57" s="20">
        <v>12.5</v>
      </c>
      <c r="Q57" s="19">
        <v>292</v>
      </c>
      <c r="R57" s="20">
        <v>26.8</v>
      </c>
      <c r="S57" s="20">
        <v>6</v>
      </c>
      <c r="T57" s="20">
        <v>100.5</v>
      </c>
      <c r="U57" s="20">
        <v>0.6</v>
      </c>
      <c r="V57" s="20">
        <v>1.2</v>
      </c>
      <c r="W57" s="20">
        <v>21.5</v>
      </c>
      <c r="X57" s="21">
        <v>1.35</v>
      </c>
      <c r="Y57" s="20">
        <v>12.1</v>
      </c>
      <c r="Z57" s="19">
        <v>210</v>
      </c>
      <c r="AA57" s="20">
        <v>7.1</v>
      </c>
      <c r="AB57" s="19">
        <v>19</v>
      </c>
      <c r="AC57" s="19">
        <v>8028</v>
      </c>
      <c r="AD57" s="20">
        <v>20.3</v>
      </c>
      <c r="AE57" s="19">
        <v>2360</v>
      </c>
      <c r="AF57" s="19">
        <v>656</v>
      </c>
      <c r="AG57" s="19">
        <v>352</v>
      </c>
      <c r="AH57" s="19">
        <v>1481</v>
      </c>
      <c r="AI57" s="20">
        <v>10.5</v>
      </c>
      <c r="AJ57" s="20">
        <v>10.7</v>
      </c>
      <c r="AK57" s="21">
        <v>1.58</v>
      </c>
    </row>
    <row r="58" spans="1:37" x14ac:dyDescent="0.4">
      <c r="A58" t="s">
        <v>382</v>
      </c>
      <c r="B58" t="s">
        <v>327</v>
      </c>
      <c r="C58">
        <v>55</v>
      </c>
      <c r="D58" s="20">
        <v>22.9</v>
      </c>
      <c r="E58" s="19">
        <v>1797</v>
      </c>
      <c r="F58" s="20">
        <v>65.7</v>
      </c>
      <c r="G58" s="20">
        <f t="shared" si="0"/>
        <v>14.624373956594324</v>
      </c>
      <c r="H58">
        <v>84.7</v>
      </c>
      <c r="I58" s="20">
        <f t="shared" si="1"/>
        <v>42.420701168614357</v>
      </c>
      <c r="J58" s="21">
        <v>16.920000000000002</v>
      </c>
      <c r="K58" s="20">
        <f t="shared" si="3"/>
        <v>8.4741235392320551</v>
      </c>
      <c r="L58" s="20">
        <v>10</v>
      </c>
      <c r="M58" s="21">
        <v>5.34</v>
      </c>
      <c r="N58" s="20">
        <v>176.6</v>
      </c>
      <c r="O58" s="20">
        <f t="shared" si="2"/>
        <v>39.309961046188093</v>
      </c>
      <c r="P58" s="20">
        <v>8.1999999999999993</v>
      </c>
      <c r="Q58" s="19">
        <v>322</v>
      </c>
      <c r="R58" s="20">
        <v>5.2</v>
      </c>
      <c r="S58" s="20">
        <v>9.9</v>
      </c>
      <c r="T58" s="20">
        <v>185.5</v>
      </c>
      <c r="U58" s="20">
        <v>0.5</v>
      </c>
      <c r="V58" s="20">
        <v>0.6</v>
      </c>
      <c r="W58" s="20">
        <v>16.7</v>
      </c>
      <c r="X58" s="21">
        <v>0.97</v>
      </c>
      <c r="Y58" s="20">
        <v>5.4</v>
      </c>
      <c r="Z58" s="19">
        <v>156</v>
      </c>
      <c r="AA58" s="20">
        <v>4</v>
      </c>
      <c r="AB58" s="19">
        <v>32</v>
      </c>
      <c r="AC58" s="19">
        <v>4953</v>
      </c>
      <c r="AD58" s="20">
        <v>12.6</v>
      </c>
      <c r="AE58" s="19">
        <v>1468.5</v>
      </c>
      <c r="AF58" s="19">
        <v>159</v>
      </c>
      <c r="AG58" s="19">
        <v>152</v>
      </c>
      <c r="AH58" s="19">
        <v>653</v>
      </c>
      <c r="AI58" s="20">
        <v>6.1</v>
      </c>
      <c r="AJ58" s="20">
        <v>7.1</v>
      </c>
      <c r="AK58" s="21">
        <v>0.66</v>
      </c>
    </row>
    <row r="59" spans="1:37" x14ac:dyDescent="0.4">
      <c r="A59" t="s">
        <v>383</v>
      </c>
      <c r="B59" t="s">
        <v>327</v>
      </c>
      <c r="C59">
        <v>51</v>
      </c>
      <c r="D59" s="20">
        <v>22.3</v>
      </c>
      <c r="E59" s="19">
        <v>2285</v>
      </c>
      <c r="F59" s="20">
        <v>95.1</v>
      </c>
      <c r="G59" s="20">
        <f t="shared" si="0"/>
        <v>16.647702407002189</v>
      </c>
      <c r="H59">
        <v>73.099999999999994</v>
      </c>
      <c r="I59" s="20">
        <f t="shared" si="1"/>
        <v>28.792122538293214</v>
      </c>
      <c r="J59" s="21">
        <v>15.38</v>
      </c>
      <c r="K59" s="20">
        <f t="shared" si="3"/>
        <v>6.0577680525164119</v>
      </c>
      <c r="L59" s="20">
        <v>15.5</v>
      </c>
      <c r="M59" s="21">
        <v>2.77</v>
      </c>
      <c r="N59" s="20">
        <v>262.39999999999998</v>
      </c>
      <c r="O59" s="20">
        <f t="shared" si="2"/>
        <v>45.934354485776801</v>
      </c>
      <c r="P59" s="20">
        <v>18.3</v>
      </c>
      <c r="Q59" s="19">
        <v>800</v>
      </c>
      <c r="R59" s="20">
        <v>2</v>
      </c>
      <c r="S59" s="20">
        <v>13.2</v>
      </c>
      <c r="T59" s="20">
        <v>506</v>
      </c>
      <c r="U59" s="20">
        <v>0.6</v>
      </c>
      <c r="V59" s="20">
        <v>1.3</v>
      </c>
      <c r="W59" s="20">
        <v>27.9</v>
      </c>
      <c r="X59" s="21">
        <v>1.71</v>
      </c>
      <c r="Y59" s="20">
        <v>2.8</v>
      </c>
      <c r="Z59" s="19">
        <v>376</v>
      </c>
      <c r="AA59" s="20">
        <v>8.3000000000000007</v>
      </c>
      <c r="AB59" s="19">
        <v>67</v>
      </c>
      <c r="AC59" s="19">
        <v>4444</v>
      </c>
      <c r="AD59" s="20">
        <v>11.3</v>
      </c>
      <c r="AE59" s="19">
        <v>3048</v>
      </c>
      <c r="AF59" s="19">
        <v>600.5</v>
      </c>
      <c r="AG59" s="19">
        <v>332</v>
      </c>
      <c r="AH59" s="19">
        <v>1273</v>
      </c>
      <c r="AI59" s="20">
        <v>9.1</v>
      </c>
      <c r="AJ59" s="20">
        <v>9.8000000000000007</v>
      </c>
      <c r="AK59" s="21">
        <v>1.1399999999999999</v>
      </c>
    </row>
    <row r="60" spans="1:37" x14ac:dyDescent="0.4">
      <c r="A60" t="s">
        <v>384</v>
      </c>
      <c r="B60" t="s">
        <v>327</v>
      </c>
      <c r="C60">
        <v>51</v>
      </c>
      <c r="D60" s="20">
        <v>20.7</v>
      </c>
      <c r="E60" s="19">
        <v>2159</v>
      </c>
      <c r="F60" s="20">
        <v>76.099999999999994</v>
      </c>
      <c r="G60" s="20">
        <f t="shared" si="0"/>
        <v>14.099119962945808</v>
      </c>
      <c r="H60">
        <v>78.3</v>
      </c>
      <c r="I60" s="20">
        <f t="shared" si="1"/>
        <v>32.640111162575266</v>
      </c>
      <c r="J60" s="21">
        <v>18.350000000000001</v>
      </c>
      <c r="K60" s="20">
        <f t="shared" si="3"/>
        <v>7.6493747105141274</v>
      </c>
      <c r="L60" s="20">
        <v>16.8</v>
      </c>
      <c r="M60" s="21">
        <v>3.04</v>
      </c>
      <c r="N60" s="20">
        <v>279.39999999999998</v>
      </c>
      <c r="O60" s="20">
        <f t="shared" si="2"/>
        <v>51.764705882352935</v>
      </c>
      <c r="P60" s="20">
        <v>16.100000000000001</v>
      </c>
      <c r="Q60" s="19">
        <v>397</v>
      </c>
      <c r="R60" s="20">
        <v>6.2</v>
      </c>
      <c r="S60" s="20">
        <v>7.5</v>
      </c>
      <c r="T60" s="20">
        <v>391.5</v>
      </c>
      <c r="U60" s="20">
        <v>0.6</v>
      </c>
      <c r="V60" s="20">
        <v>0.7</v>
      </c>
      <c r="W60" s="20">
        <v>13.3</v>
      </c>
      <c r="X60" s="21">
        <v>0.87</v>
      </c>
      <c r="Y60" s="20">
        <v>3.1</v>
      </c>
      <c r="Z60" s="19">
        <v>212</v>
      </c>
      <c r="AA60" s="20">
        <v>5.0999999999999996</v>
      </c>
      <c r="AB60" s="19">
        <v>62.5</v>
      </c>
      <c r="AC60" s="19">
        <v>4305</v>
      </c>
      <c r="AD60" s="20">
        <v>10.9</v>
      </c>
      <c r="AE60" s="19">
        <v>1903</v>
      </c>
      <c r="AF60" s="19">
        <v>572</v>
      </c>
      <c r="AG60" s="19">
        <v>258</v>
      </c>
      <c r="AH60" s="19">
        <v>1018</v>
      </c>
      <c r="AI60" s="20">
        <v>9.3000000000000007</v>
      </c>
      <c r="AJ60" s="20">
        <v>9</v>
      </c>
      <c r="AK60" s="21">
        <v>1.28</v>
      </c>
    </row>
    <row r="61" spans="1:37" x14ac:dyDescent="0.4">
      <c r="A61" t="s">
        <v>385</v>
      </c>
      <c r="B61" t="s">
        <v>327</v>
      </c>
      <c r="C61">
        <v>52</v>
      </c>
      <c r="D61" s="20">
        <v>22.2</v>
      </c>
      <c r="E61" s="19">
        <v>2407</v>
      </c>
      <c r="F61" s="20">
        <v>83.6</v>
      </c>
      <c r="G61" s="20">
        <f t="shared" si="0"/>
        <v>13.892812629829661</v>
      </c>
      <c r="H61">
        <v>77.400000000000006</v>
      </c>
      <c r="I61" s="20">
        <f t="shared" si="1"/>
        <v>28.940589945990862</v>
      </c>
      <c r="J61" s="21">
        <v>23.89</v>
      </c>
      <c r="K61" s="20">
        <f t="shared" si="3"/>
        <v>8.9326963024511841</v>
      </c>
      <c r="L61" s="20">
        <v>10</v>
      </c>
      <c r="M61" s="21">
        <v>1.71</v>
      </c>
      <c r="N61" s="20">
        <v>261.5</v>
      </c>
      <c r="O61" s="20">
        <f t="shared" si="2"/>
        <v>43.456584960531778</v>
      </c>
      <c r="P61" s="20">
        <v>10.199999999999999</v>
      </c>
      <c r="Q61" s="19">
        <v>1004</v>
      </c>
      <c r="R61" s="20">
        <v>5.9</v>
      </c>
      <c r="S61" s="20">
        <v>9.8000000000000007</v>
      </c>
      <c r="T61" s="20">
        <v>421.5</v>
      </c>
      <c r="U61" s="20">
        <v>1.2</v>
      </c>
      <c r="V61" s="20">
        <v>1.7</v>
      </c>
      <c r="W61" s="20">
        <v>28.2</v>
      </c>
      <c r="X61" s="21">
        <v>1.78</v>
      </c>
      <c r="Y61" s="20">
        <v>25.7</v>
      </c>
      <c r="Z61" s="19">
        <v>324</v>
      </c>
      <c r="AA61" s="20">
        <v>6.1</v>
      </c>
      <c r="AB61" s="19">
        <v>112</v>
      </c>
      <c r="AC61" s="19">
        <v>3277</v>
      </c>
      <c r="AD61" s="20">
        <v>8.1</v>
      </c>
      <c r="AE61" s="19">
        <v>2053.5</v>
      </c>
      <c r="AF61" s="19">
        <v>561</v>
      </c>
      <c r="AG61" s="19">
        <v>275</v>
      </c>
      <c r="AH61" s="19">
        <v>1014</v>
      </c>
      <c r="AI61" s="20">
        <v>9.6999999999999993</v>
      </c>
      <c r="AJ61" s="20">
        <v>9.1999999999999993</v>
      </c>
      <c r="AK61" s="21">
        <v>1.29</v>
      </c>
    </row>
    <row r="62" spans="1:37" x14ac:dyDescent="0.4">
      <c r="A62" t="s">
        <v>386</v>
      </c>
      <c r="B62" t="s">
        <v>327</v>
      </c>
      <c r="C62">
        <v>54</v>
      </c>
      <c r="D62" s="20">
        <v>20.7</v>
      </c>
      <c r="E62" s="19">
        <v>2342</v>
      </c>
      <c r="F62" s="20">
        <v>95.5</v>
      </c>
      <c r="G62" s="20">
        <f t="shared" si="0"/>
        <v>16.310845431255338</v>
      </c>
      <c r="H62">
        <v>79.099999999999994</v>
      </c>
      <c r="I62" s="20">
        <f t="shared" si="1"/>
        <v>30.397096498719044</v>
      </c>
      <c r="J62" s="21">
        <v>22.73</v>
      </c>
      <c r="K62" s="20">
        <f t="shared" si="3"/>
        <v>8.734842015371477</v>
      </c>
      <c r="L62" s="20">
        <v>17.2</v>
      </c>
      <c r="M62" s="21">
        <v>3.5</v>
      </c>
      <c r="N62" s="20">
        <v>308.60000000000002</v>
      </c>
      <c r="O62" s="20">
        <f t="shared" si="2"/>
        <v>52.707087959009399</v>
      </c>
      <c r="P62" s="20">
        <v>22.8</v>
      </c>
      <c r="Q62" s="19">
        <v>247</v>
      </c>
      <c r="R62" s="20">
        <v>5.9</v>
      </c>
      <c r="S62" s="20">
        <v>13.7</v>
      </c>
      <c r="T62" s="20">
        <v>356.5</v>
      </c>
      <c r="U62" s="20">
        <v>1.8</v>
      </c>
      <c r="V62" s="20">
        <v>1.1000000000000001</v>
      </c>
      <c r="W62" s="20">
        <v>31.9</v>
      </c>
      <c r="X62" s="21">
        <v>2.16</v>
      </c>
      <c r="Y62" s="20">
        <v>16.5</v>
      </c>
      <c r="Z62" s="19">
        <v>484</v>
      </c>
      <c r="AA62" s="20">
        <v>8.8000000000000007</v>
      </c>
      <c r="AB62" s="19">
        <v>124</v>
      </c>
      <c r="AC62" s="19">
        <v>3284</v>
      </c>
      <c r="AD62" s="20">
        <v>8.1999999999999993</v>
      </c>
      <c r="AE62" s="19">
        <v>4259</v>
      </c>
      <c r="AF62" s="19">
        <v>958</v>
      </c>
      <c r="AG62" s="19">
        <v>545</v>
      </c>
      <c r="AH62" s="19">
        <v>1763</v>
      </c>
      <c r="AI62" s="20">
        <v>17.100000000000001</v>
      </c>
      <c r="AJ62" s="20">
        <v>11.4</v>
      </c>
      <c r="AK62" s="21">
        <v>1.88</v>
      </c>
    </row>
    <row r="63" spans="1:37" x14ac:dyDescent="0.4">
      <c r="A63" t="s">
        <v>387</v>
      </c>
      <c r="B63" t="s">
        <v>327</v>
      </c>
      <c r="C63">
        <v>57</v>
      </c>
      <c r="D63" s="20">
        <v>29</v>
      </c>
      <c r="E63" s="19">
        <v>2290</v>
      </c>
      <c r="F63" s="20">
        <v>91.9</v>
      </c>
      <c r="G63" s="20">
        <f t="shared" si="0"/>
        <v>16.052401746724893</v>
      </c>
      <c r="H63">
        <v>77.900000000000006</v>
      </c>
      <c r="I63" s="20">
        <f t="shared" si="1"/>
        <v>30.615720524017469</v>
      </c>
      <c r="J63" s="21">
        <v>22.86</v>
      </c>
      <c r="K63" s="20">
        <f t="shared" si="3"/>
        <v>8.9842794759825324</v>
      </c>
      <c r="L63" s="20">
        <v>10.9</v>
      </c>
      <c r="M63" s="21">
        <v>3.44</v>
      </c>
      <c r="N63" s="20">
        <v>291.5</v>
      </c>
      <c r="O63" s="20">
        <f t="shared" si="2"/>
        <v>50.917030567685593</v>
      </c>
      <c r="P63" s="20">
        <v>21.6</v>
      </c>
      <c r="Q63" s="19">
        <v>1054</v>
      </c>
      <c r="R63" s="20">
        <v>15.7</v>
      </c>
      <c r="S63" s="20">
        <v>9.6999999999999993</v>
      </c>
      <c r="T63" s="20">
        <v>177</v>
      </c>
      <c r="U63" s="20">
        <v>0.9</v>
      </c>
      <c r="V63" s="20">
        <v>1.7</v>
      </c>
      <c r="W63" s="20">
        <v>23.8</v>
      </c>
      <c r="X63" s="21">
        <v>1.36</v>
      </c>
      <c r="Y63" s="20">
        <v>9.5</v>
      </c>
      <c r="Z63" s="19">
        <v>435</v>
      </c>
      <c r="AA63" s="20">
        <v>7.7</v>
      </c>
      <c r="AB63" s="19">
        <v>164</v>
      </c>
      <c r="AC63" s="19">
        <v>5117</v>
      </c>
      <c r="AD63" s="20">
        <v>13</v>
      </c>
      <c r="AE63" s="19">
        <v>3139.5</v>
      </c>
      <c r="AF63" s="19">
        <v>794</v>
      </c>
      <c r="AG63" s="19">
        <v>357</v>
      </c>
      <c r="AH63" s="19">
        <v>1438</v>
      </c>
      <c r="AI63" s="20">
        <v>10.4</v>
      </c>
      <c r="AJ63" s="20">
        <v>10.199999999999999</v>
      </c>
      <c r="AK63" s="21">
        <v>1.56</v>
      </c>
    </row>
    <row r="64" spans="1:37" x14ac:dyDescent="0.4">
      <c r="A64" t="s">
        <v>388</v>
      </c>
      <c r="B64" t="s">
        <v>327</v>
      </c>
      <c r="C64">
        <v>50</v>
      </c>
      <c r="D64" s="20">
        <v>23.7</v>
      </c>
      <c r="E64" s="19">
        <v>2158</v>
      </c>
      <c r="F64" s="20">
        <v>87.3</v>
      </c>
      <c r="G64" s="20">
        <f t="shared" si="0"/>
        <v>16.181649675625579</v>
      </c>
      <c r="H64">
        <v>77.599999999999994</v>
      </c>
      <c r="I64" s="20">
        <f t="shared" si="1"/>
        <v>32.363299351251158</v>
      </c>
      <c r="J64" s="21">
        <v>28.99</v>
      </c>
      <c r="K64" s="20">
        <f t="shared" si="3"/>
        <v>12.090361445783131</v>
      </c>
      <c r="L64" s="20">
        <v>9.5</v>
      </c>
      <c r="M64" s="21">
        <v>0.93</v>
      </c>
      <c r="N64" s="20">
        <v>222.9</v>
      </c>
      <c r="O64" s="20">
        <f t="shared" si="2"/>
        <v>41.316033364226136</v>
      </c>
      <c r="P64" s="20">
        <v>6.7</v>
      </c>
      <c r="Q64" s="19">
        <v>206</v>
      </c>
      <c r="R64" s="20">
        <v>2.2999999999999998</v>
      </c>
      <c r="S64" s="20">
        <v>3.1</v>
      </c>
      <c r="T64" s="20">
        <v>78</v>
      </c>
      <c r="U64" s="20">
        <v>0.8</v>
      </c>
      <c r="V64" s="20">
        <v>1</v>
      </c>
      <c r="W64" s="20">
        <v>15.4</v>
      </c>
      <c r="X64" s="21">
        <v>1.01</v>
      </c>
      <c r="Y64" s="20">
        <v>3.7</v>
      </c>
      <c r="Z64" s="19">
        <v>142</v>
      </c>
      <c r="AA64" s="20">
        <v>5.9</v>
      </c>
      <c r="AB64" s="19">
        <v>16.5</v>
      </c>
      <c r="AC64" s="19">
        <v>3089</v>
      </c>
      <c r="AD64" s="20">
        <v>7.7</v>
      </c>
      <c r="AE64" s="19">
        <v>1444.5</v>
      </c>
      <c r="AF64" s="19">
        <v>244.5</v>
      </c>
      <c r="AG64" s="19">
        <v>172</v>
      </c>
      <c r="AH64" s="19">
        <v>893</v>
      </c>
      <c r="AI64" s="20">
        <v>7.1</v>
      </c>
      <c r="AJ64" s="20">
        <v>13.6</v>
      </c>
      <c r="AK64" s="21">
        <v>0.82</v>
      </c>
    </row>
    <row r="65" spans="1:37" x14ac:dyDescent="0.4">
      <c r="A65" t="s">
        <v>389</v>
      </c>
      <c r="B65" t="s">
        <v>327</v>
      </c>
      <c r="C65">
        <v>53</v>
      </c>
      <c r="D65" s="20">
        <v>18.899999999999999</v>
      </c>
      <c r="E65" s="19">
        <v>1761</v>
      </c>
      <c r="F65" s="20">
        <v>62.1</v>
      </c>
      <c r="G65" s="20">
        <f t="shared" si="0"/>
        <v>14.105621805792165</v>
      </c>
      <c r="H65">
        <v>55</v>
      </c>
      <c r="I65" s="20">
        <f t="shared" si="1"/>
        <v>28.109028960817717</v>
      </c>
      <c r="J65" s="21">
        <v>18.23</v>
      </c>
      <c r="K65" s="20">
        <f t="shared" si="3"/>
        <v>9.3168654173764907</v>
      </c>
      <c r="L65" s="20">
        <v>6.5</v>
      </c>
      <c r="M65" s="21">
        <v>3.28</v>
      </c>
      <c r="N65" s="20">
        <v>244.7</v>
      </c>
      <c r="O65" s="20">
        <f t="shared" si="2"/>
        <v>55.582055650198747</v>
      </c>
      <c r="P65" s="20">
        <v>7.2</v>
      </c>
      <c r="Q65" s="19">
        <v>1830</v>
      </c>
      <c r="R65" s="20">
        <v>6.6</v>
      </c>
      <c r="S65" s="20">
        <v>6.3</v>
      </c>
      <c r="T65" s="20">
        <v>71</v>
      </c>
      <c r="U65" s="20">
        <v>0.3</v>
      </c>
      <c r="V65" s="20">
        <v>1</v>
      </c>
      <c r="W65" s="20">
        <v>13.8</v>
      </c>
      <c r="X65" s="21">
        <v>0.84</v>
      </c>
      <c r="Y65" s="20">
        <v>17</v>
      </c>
      <c r="Z65" s="19">
        <v>285</v>
      </c>
      <c r="AA65" s="20">
        <v>5.7</v>
      </c>
      <c r="AB65" s="19">
        <v>32</v>
      </c>
      <c r="AC65" s="19">
        <v>5056</v>
      </c>
      <c r="AD65" s="20">
        <v>12.8</v>
      </c>
      <c r="AE65" s="19">
        <v>1648.5</v>
      </c>
      <c r="AF65" s="19">
        <v>317</v>
      </c>
      <c r="AG65" s="19">
        <v>178</v>
      </c>
      <c r="AH65" s="19">
        <v>918</v>
      </c>
      <c r="AI65" s="20">
        <v>6.6</v>
      </c>
      <c r="AJ65" s="20">
        <v>7.1</v>
      </c>
      <c r="AK65" s="21">
        <v>0.86</v>
      </c>
    </row>
    <row r="66" spans="1:37" x14ac:dyDescent="0.4">
      <c r="A66" t="s">
        <v>390</v>
      </c>
      <c r="B66" t="s">
        <v>327</v>
      </c>
      <c r="C66">
        <v>51</v>
      </c>
      <c r="D66" s="20">
        <v>22.6</v>
      </c>
      <c r="E66" s="19">
        <v>1726</v>
      </c>
      <c r="F66" s="20">
        <v>76.3</v>
      </c>
      <c r="G66" s="20">
        <f t="shared" si="0"/>
        <v>17.682502896871377</v>
      </c>
      <c r="H66">
        <v>60.3</v>
      </c>
      <c r="I66" s="20">
        <f t="shared" si="1"/>
        <v>31.442641946697563</v>
      </c>
      <c r="J66" s="21">
        <v>16.16</v>
      </c>
      <c r="K66" s="20">
        <f t="shared" si="3"/>
        <v>8.4264194669756662</v>
      </c>
      <c r="L66" s="20">
        <v>10.6</v>
      </c>
      <c r="M66" s="21">
        <v>2.31</v>
      </c>
      <c r="N66" s="20">
        <v>210.6</v>
      </c>
      <c r="O66" s="20">
        <f t="shared" si="2"/>
        <v>48.806488991888756</v>
      </c>
      <c r="P66" s="20">
        <v>10.6</v>
      </c>
      <c r="Q66" s="19">
        <v>262</v>
      </c>
      <c r="R66" s="20">
        <v>33.9</v>
      </c>
      <c r="S66" s="20">
        <v>7.6</v>
      </c>
      <c r="T66" s="20">
        <v>172</v>
      </c>
      <c r="U66" s="20">
        <v>0.5</v>
      </c>
      <c r="V66" s="20">
        <v>0.8</v>
      </c>
      <c r="W66" s="20">
        <v>12.7</v>
      </c>
      <c r="X66" s="21">
        <v>1</v>
      </c>
      <c r="Y66" s="20">
        <v>2.4</v>
      </c>
      <c r="Z66" s="19">
        <v>252</v>
      </c>
      <c r="AA66" s="20">
        <v>4.4000000000000004</v>
      </c>
      <c r="AB66" s="19">
        <v>42</v>
      </c>
      <c r="AC66" s="19">
        <v>5664</v>
      </c>
      <c r="AD66" s="20">
        <v>14.3</v>
      </c>
      <c r="AE66" s="19">
        <v>1919</v>
      </c>
      <c r="AF66" s="19">
        <v>347.5</v>
      </c>
      <c r="AG66" s="19">
        <v>218</v>
      </c>
      <c r="AH66" s="19">
        <v>980</v>
      </c>
      <c r="AI66" s="20">
        <v>7.2</v>
      </c>
      <c r="AJ66" s="20">
        <v>7</v>
      </c>
      <c r="AK66" s="21">
        <v>0.94</v>
      </c>
    </row>
    <row r="67" spans="1:37" x14ac:dyDescent="0.4">
      <c r="A67" t="s">
        <v>391</v>
      </c>
      <c r="B67" t="s">
        <v>327</v>
      </c>
      <c r="C67">
        <v>52</v>
      </c>
      <c r="D67" s="20">
        <v>25.5</v>
      </c>
      <c r="E67" s="19">
        <v>2480</v>
      </c>
      <c r="F67" s="20">
        <v>75</v>
      </c>
      <c r="G67" s="20">
        <f t="shared" si="0"/>
        <v>12.096774193548388</v>
      </c>
      <c r="H67">
        <v>80.099999999999994</v>
      </c>
      <c r="I67" s="20">
        <f t="shared" si="1"/>
        <v>29.068548387096772</v>
      </c>
      <c r="J67" s="21">
        <v>20.84</v>
      </c>
      <c r="K67" s="20">
        <f t="shared" si="3"/>
        <v>7.5629032258064512</v>
      </c>
      <c r="L67" s="20">
        <v>15.3</v>
      </c>
      <c r="M67" s="21">
        <v>1.78</v>
      </c>
      <c r="N67" s="20">
        <v>299.89999999999998</v>
      </c>
      <c r="O67" s="20">
        <f t="shared" si="2"/>
        <v>48.37096774193548</v>
      </c>
      <c r="P67" s="20">
        <v>13.9</v>
      </c>
      <c r="Q67" s="19">
        <v>295</v>
      </c>
      <c r="R67" s="20">
        <v>1</v>
      </c>
      <c r="S67" s="20">
        <v>3.8</v>
      </c>
      <c r="T67" s="20">
        <v>304</v>
      </c>
      <c r="U67" s="20">
        <v>0.9</v>
      </c>
      <c r="V67" s="20">
        <v>0.8</v>
      </c>
      <c r="W67" s="20">
        <v>11.7</v>
      </c>
      <c r="X67" s="21">
        <v>0.91</v>
      </c>
      <c r="Y67" s="20">
        <v>2.8</v>
      </c>
      <c r="Z67" s="19">
        <v>220</v>
      </c>
      <c r="AA67" s="20">
        <v>5.2</v>
      </c>
      <c r="AB67" s="19">
        <v>78.5</v>
      </c>
      <c r="AC67" s="19">
        <v>4534</v>
      </c>
      <c r="AD67" s="20">
        <v>11.4</v>
      </c>
      <c r="AE67" s="19">
        <v>2963</v>
      </c>
      <c r="AF67" s="19">
        <v>711</v>
      </c>
      <c r="AG67" s="19">
        <v>379</v>
      </c>
      <c r="AH67" s="19">
        <v>1180</v>
      </c>
      <c r="AI67" s="20">
        <v>8.6</v>
      </c>
      <c r="AJ67" s="20">
        <v>11.1</v>
      </c>
      <c r="AK67" s="21">
        <v>1.39</v>
      </c>
    </row>
    <row r="68" spans="1:37" x14ac:dyDescent="0.4">
      <c r="A68" t="s">
        <v>392</v>
      </c>
      <c r="B68" t="s">
        <v>327</v>
      </c>
      <c r="C68">
        <v>52</v>
      </c>
      <c r="D68" s="20">
        <v>22.6</v>
      </c>
      <c r="E68" s="19">
        <v>2349</v>
      </c>
      <c r="F68" s="20">
        <v>89.9</v>
      </c>
      <c r="G68" s="20">
        <f t="shared" ref="G68:G131" si="4">F68*4/E68*100</f>
        <v>15.308641975308642</v>
      </c>
      <c r="H68">
        <v>71.8</v>
      </c>
      <c r="I68" s="20">
        <f t="shared" ref="I68:I131" si="5">H68*9/E68*100</f>
        <v>27.509578544061299</v>
      </c>
      <c r="J68" s="21">
        <v>17</v>
      </c>
      <c r="K68" s="20">
        <f t="shared" ref="K68:K131" si="6">J68*9/E68*100</f>
        <v>6.5134099616858236</v>
      </c>
      <c r="L68" s="20">
        <v>10.5</v>
      </c>
      <c r="M68" s="21">
        <v>5.53</v>
      </c>
      <c r="N68" s="20">
        <v>248.6</v>
      </c>
      <c r="O68" s="20">
        <f t="shared" ref="O68:O131" si="7">N68*4/E68*100</f>
        <v>42.332907620263946</v>
      </c>
      <c r="P68" s="20">
        <v>11</v>
      </c>
      <c r="Q68" s="19">
        <v>578</v>
      </c>
      <c r="R68" s="20">
        <v>15.4</v>
      </c>
      <c r="S68" s="20">
        <v>7.8</v>
      </c>
      <c r="T68" s="20">
        <v>164</v>
      </c>
      <c r="U68" s="20">
        <v>0.8</v>
      </c>
      <c r="V68" s="20">
        <v>1.6</v>
      </c>
      <c r="W68" s="20">
        <v>29</v>
      </c>
      <c r="X68" s="21">
        <v>2.0499999999999998</v>
      </c>
      <c r="Y68" s="20">
        <v>22.8</v>
      </c>
      <c r="Z68" s="19">
        <v>460</v>
      </c>
      <c r="AA68" s="20">
        <v>8.4</v>
      </c>
      <c r="AB68" s="19">
        <v>84.5</v>
      </c>
      <c r="AC68" s="19">
        <v>4417</v>
      </c>
      <c r="AD68" s="20">
        <v>11.1</v>
      </c>
      <c r="AE68" s="19">
        <v>2648</v>
      </c>
      <c r="AF68" s="19">
        <v>401.5</v>
      </c>
      <c r="AG68" s="19">
        <v>292</v>
      </c>
      <c r="AH68" s="19">
        <v>1206</v>
      </c>
      <c r="AI68" s="20">
        <v>7.9</v>
      </c>
      <c r="AJ68" s="20">
        <v>8.8000000000000007</v>
      </c>
      <c r="AK68" s="21">
        <v>1.88</v>
      </c>
    </row>
    <row r="69" spans="1:37" x14ac:dyDescent="0.4">
      <c r="A69" t="s">
        <v>393</v>
      </c>
      <c r="B69" t="s">
        <v>327</v>
      </c>
      <c r="C69">
        <v>63</v>
      </c>
      <c r="D69" s="20">
        <v>19.600000000000001</v>
      </c>
      <c r="E69" s="19">
        <v>1812</v>
      </c>
      <c r="F69" s="20">
        <v>77.3</v>
      </c>
      <c r="G69" s="20">
        <f t="shared" si="4"/>
        <v>17.064017660044151</v>
      </c>
      <c r="H69">
        <v>53.4</v>
      </c>
      <c r="I69" s="20">
        <f t="shared" si="5"/>
        <v>26.523178807947019</v>
      </c>
      <c r="J69" s="21">
        <v>15.48</v>
      </c>
      <c r="K69" s="20">
        <f t="shared" si="6"/>
        <v>7.6887417218543046</v>
      </c>
      <c r="L69" s="20">
        <v>6.4</v>
      </c>
      <c r="M69" s="21">
        <v>4.25</v>
      </c>
      <c r="N69" s="20">
        <v>248.8</v>
      </c>
      <c r="O69" s="20">
        <f t="shared" si="7"/>
        <v>54.922737306843274</v>
      </c>
      <c r="P69" s="20">
        <v>16.100000000000001</v>
      </c>
      <c r="Q69" s="19">
        <v>337</v>
      </c>
      <c r="R69" s="20">
        <v>16.7</v>
      </c>
      <c r="S69" s="20">
        <v>7</v>
      </c>
      <c r="T69" s="20">
        <v>256</v>
      </c>
      <c r="U69" s="20">
        <v>0.7</v>
      </c>
      <c r="V69" s="20">
        <v>1.1000000000000001</v>
      </c>
      <c r="W69" s="20">
        <v>16.899999999999999</v>
      </c>
      <c r="X69" s="21">
        <v>1.27</v>
      </c>
      <c r="Y69" s="20">
        <v>14.4</v>
      </c>
      <c r="Z69" s="19">
        <v>324</v>
      </c>
      <c r="AA69" s="20">
        <v>5.3</v>
      </c>
      <c r="AB69" s="19">
        <v>108</v>
      </c>
      <c r="AC69" s="19">
        <v>3977</v>
      </c>
      <c r="AD69" s="20">
        <v>10</v>
      </c>
      <c r="AE69" s="19">
        <v>2435</v>
      </c>
      <c r="AF69" s="19">
        <v>592.5</v>
      </c>
      <c r="AG69" s="19">
        <v>260</v>
      </c>
      <c r="AH69" s="19">
        <v>1122</v>
      </c>
      <c r="AI69" s="20">
        <v>7.1</v>
      </c>
      <c r="AJ69" s="20">
        <v>7</v>
      </c>
      <c r="AK69" s="21">
        <v>1.02</v>
      </c>
    </row>
    <row r="70" spans="1:37" x14ac:dyDescent="0.4">
      <c r="A70" t="s">
        <v>394</v>
      </c>
      <c r="B70" t="s">
        <v>327</v>
      </c>
      <c r="C70">
        <v>56</v>
      </c>
      <c r="D70" s="20">
        <v>21.3</v>
      </c>
      <c r="E70" s="19">
        <v>2750</v>
      </c>
      <c r="F70" s="20">
        <v>110.8</v>
      </c>
      <c r="G70" s="20">
        <f t="shared" si="4"/>
        <v>16.116363636363637</v>
      </c>
      <c r="H70">
        <v>69.599999999999994</v>
      </c>
      <c r="I70" s="20">
        <f t="shared" si="5"/>
        <v>22.778181818181817</v>
      </c>
      <c r="J70" s="21">
        <v>19.47</v>
      </c>
      <c r="K70" s="20">
        <f t="shared" si="6"/>
        <v>6.3719999999999999</v>
      </c>
      <c r="L70" s="20">
        <v>13.1</v>
      </c>
      <c r="M70" s="21">
        <v>3.41</v>
      </c>
      <c r="N70" s="20">
        <v>404.7</v>
      </c>
      <c r="O70" s="20">
        <f t="shared" si="7"/>
        <v>58.86545454545454</v>
      </c>
      <c r="P70" s="20">
        <v>11.7</v>
      </c>
      <c r="Q70" s="19">
        <v>455</v>
      </c>
      <c r="R70" s="20">
        <v>4.9000000000000004</v>
      </c>
      <c r="S70" s="20">
        <v>8.3000000000000007</v>
      </c>
      <c r="T70" s="20">
        <v>395.5</v>
      </c>
      <c r="U70" s="20">
        <v>1</v>
      </c>
      <c r="V70" s="20">
        <v>1.1000000000000001</v>
      </c>
      <c r="W70" s="20">
        <v>32.299999999999997</v>
      </c>
      <c r="X70" s="21">
        <v>1.51</v>
      </c>
      <c r="Y70" s="20">
        <v>5.8</v>
      </c>
      <c r="Z70" s="19">
        <v>279</v>
      </c>
      <c r="AA70" s="20">
        <v>7.5</v>
      </c>
      <c r="AB70" s="19">
        <v>79</v>
      </c>
      <c r="AC70" s="19">
        <v>3523</v>
      </c>
      <c r="AD70" s="20">
        <v>8.9</v>
      </c>
      <c r="AE70" s="19">
        <v>2843</v>
      </c>
      <c r="AF70" s="19">
        <v>634.5</v>
      </c>
      <c r="AG70" s="19">
        <v>334</v>
      </c>
      <c r="AH70" s="19">
        <v>1518</v>
      </c>
      <c r="AI70" s="20">
        <v>9.8000000000000007</v>
      </c>
      <c r="AJ70" s="20">
        <v>11.1</v>
      </c>
      <c r="AK70" s="21">
        <v>1.83</v>
      </c>
    </row>
    <row r="71" spans="1:37" x14ac:dyDescent="0.4">
      <c r="A71" t="s">
        <v>395</v>
      </c>
      <c r="B71" t="s">
        <v>327</v>
      </c>
      <c r="C71">
        <v>58</v>
      </c>
      <c r="D71" s="20">
        <v>21.1</v>
      </c>
      <c r="E71" s="19">
        <v>2184</v>
      </c>
      <c r="F71" s="20">
        <v>88.9</v>
      </c>
      <c r="G71" s="20">
        <f t="shared" si="4"/>
        <v>16.282051282051281</v>
      </c>
      <c r="H71">
        <v>84.5</v>
      </c>
      <c r="I71" s="20">
        <f t="shared" si="5"/>
        <v>34.821428571428569</v>
      </c>
      <c r="J71" s="21">
        <v>23.02</v>
      </c>
      <c r="K71" s="20">
        <f t="shared" si="6"/>
        <v>9.4862637362637372</v>
      </c>
      <c r="L71" s="20">
        <v>13.4</v>
      </c>
      <c r="M71" s="21">
        <v>2.21</v>
      </c>
      <c r="N71" s="20">
        <v>171.1</v>
      </c>
      <c r="O71" s="20">
        <f t="shared" si="7"/>
        <v>31.336996336996336</v>
      </c>
      <c r="P71" s="20">
        <v>13.8</v>
      </c>
      <c r="Q71" s="19">
        <v>691</v>
      </c>
      <c r="R71" s="20">
        <v>17</v>
      </c>
      <c r="S71" s="20">
        <v>7.1</v>
      </c>
      <c r="T71" s="20">
        <v>206</v>
      </c>
      <c r="U71" s="20">
        <v>0.8</v>
      </c>
      <c r="V71" s="20">
        <v>1</v>
      </c>
      <c r="W71" s="20">
        <v>21.5</v>
      </c>
      <c r="X71" s="21">
        <v>1.32</v>
      </c>
      <c r="Y71" s="20">
        <v>6.9</v>
      </c>
      <c r="Z71" s="19">
        <v>270</v>
      </c>
      <c r="AA71" s="20">
        <v>6.5</v>
      </c>
      <c r="AB71" s="19">
        <v>79.5</v>
      </c>
      <c r="AC71" s="19">
        <v>4314</v>
      </c>
      <c r="AD71" s="20">
        <v>10.9</v>
      </c>
      <c r="AE71" s="19">
        <v>2666</v>
      </c>
      <c r="AF71" s="19">
        <v>384.5</v>
      </c>
      <c r="AG71" s="19">
        <v>282</v>
      </c>
      <c r="AH71" s="19">
        <v>1085</v>
      </c>
      <c r="AI71" s="20">
        <v>9.6</v>
      </c>
      <c r="AJ71" s="20">
        <v>7.9</v>
      </c>
      <c r="AK71" s="21">
        <v>1.23</v>
      </c>
    </row>
    <row r="72" spans="1:37" x14ac:dyDescent="0.4">
      <c r="A72" t="s">
        <v>396</v>
      </c>
      <c r="B72" t="s">
        <v>327</v>
      </c>
      <c r="C72">
        <v>51</v>
      </c>
      <c r="D72" s="20">
        <v>25.9</v>
      </c>
      <c r="E72" s="19">
        <v>2607</v>
      </c>
      <c r="F72" s="20">
        <v>84.9</v>
      </c>
      <c r="G72" s="20">
        <f t="shared" si="4"/>
        <v>13.026467203682394</v>
      </c>
      <c r="H72">
        <v>125.8</v>
      </c>
      <c r="I72" s="20">
        <f t="shared" si="5"/>
        <v>43.429228998849254</v>
      </c>
      <c r="J72" s="21">
        <v>22.76</v>
      </c>
      <c r="K72" s="20">
        <f t="shared" si="6"/>
        <v>7.8573072497123126</v>
      </c>
      <c r="L72" s="20">
        <v>31</v>
      </c>
      <c r="M72" s="21">
        <v>5.79</v>
      </c>
      <c r="N72" s="20">
        <v>276.8</v>
      </c>
      <c r="O72" s="20">
        <f t="shared" si="7"/>
        <v>42.47027234369007</v>
      </c>
      <c r="P72" s="20">
        <v>15.9</v>
      </c>
      <c r="Q72" s="19">
        <v>396</v>
      </c>
      <c r="R72" s="20">
        <v>3.7</v>
      </c>
      <c r="S72" s="20">
        <v>16.600000000000001</v>
      </c>
      <c r="T72" s="20">
        <v>447</v>
      </c>
      <c r="U72" s="20">
        <v>1.2</v>
      </c>
      <c r="V72" s="20">
        <v>1.1000000000000001</v>
      </c>
      <c r="W72" s="20">
        <v>18.3</v>
      </c>
      <c r="X72" s="21">
        <v>1.1599999999999999</v>
      </c>
      <c r="Y72" s="20">
        <v>2.5</v>
      </c>
      <c r="Z72" s="19">
        <v>383</v>
      </c>
      <c r="AA72" s="20">
        <v>6.5</v>
      </c>
      <c r="AB72" s="19">
        <v>118.5</v>
      </c>
      <c r="AC72" s="19">
        <v>3500</v>
      </c>
      <c r="AD72" s="20">
        <v>9</v>
      </c>
      <c r="AE72" s="19">
        <v>2396.5</v>
      </c>
      <c r="AF72" s="19">
        <v>564</v>
      </c>
      <c r="AG72" s="19">
        <v>270</v>
      </c>
      <c r="AH72" s="19">
        <v>1099</v>
      </c>
      <c r="AI72" s="20">
        <v>10.199999999999999</v>
      </c>
      <c r="AJ72" s="20">
        <v>9.6</v>
      </c>
      <c r="AK72" s="21">
        <v>1.25</v>
      </c>
    </row>
    <row r="73" spans="1:37" x14ac:dyDescent="0.4">
      <c r="A73" t="s">
        <v>397</v>
      </c>
      <c r="B73" t="s">
        <v>327</v>
      </c>
      <c r="C73">
        <v>53</v>
      </c>
      <c r="D73" s="20">
        <v>23.8</v>
      </c>
      <c r="E73" s="19">
        <v>2141</v>
      </c>
      <c r="F73" s="20">
        <v>77.5</v>
      </c>
      <c r="G73" s="20">
        <f t="shared" si="4"/>
        <v>14.479215319943952</v>
      </c>
      <c r="H73">
        <v>83</v>
      </c>
      <c r="I73" s="20">
        <f t="shared" si="5"/>
        <v>34.890238206445581</v>
      </c>
      <c r="J73" s="21">
        <v>23.1</v>
      </c>
      <c r="K73" s="20">
        <f t="shared" si="6"/>
        <v>9.7104156936011208</v>
      </c>
      <c r="L73" s="20">
        <v>16.399999999999999</v>
      </c>
      <c r="M73" s="21">
        <v>2.7</v>
      </c>
      <c r="N73" s="20">
        <v>264.39999999999998</v>
      </c>
      <c r="O73" s="20">
        <f t="shared" si="7"/>
        <v>49.397477814105557</v>
      </c>
      <c r="P73" s="20">
        <v>17.399999999999999</v>
      </c>
      <c r="Q73" s="19">
        <v>478</v>
      </c>
      <c r="R73" s="20">
        <v>2.1</v>
      </c>
      <c r="S73" s="20">
        <v>9</v>
      </c>
      <c r="T73" s="20">
        <v>223.5</v>
      </c>
      <c r="U73" s="20">
        <v>0.7</v>
      </c>
      <c r="V73" s="20">
        <v>0.5</v>
      </c>
      <c r="W73" s="20">
        <v>20.6</v>
      </c>
      <c r="X73" s="21">
        <v>0.99</v>
      </c>
      <c r="Y73" s="20">
        <v>3.3</v>
      </c>
      <c r="Z73" s="19">
        <v>306</v>
      </c>
      <c r="AA73" s="20">
        <v>4.9000000000000004</v>
      </c>
      <c r="AB73" s="19">
        <v>76</v>
      </c>
      <c r="AC73" s="19">
        <v>4484</v>
      </c>
      <c r="AD73" s="20">
        <v>11.2</v>
      </c>
      <c r="AE73" s="19">
        <v>2762.5</v>
      </c>
      <c r="AF73" s="19">
        <v>572.5</v>
      </c>
      <c r="AG73" s="19">
        <v>310</v>
      </c>
      <c r="AH73" s="19">
        <v>1125</v>
      </c>
      <c r="AI73" s="20">
        <v>7.3</v>
      </c>
      <c r="AJ73" s="20">
        <v>8.1999999999999993</v>
      </c>
      <c r="AK73" s="21">
        <v>1.1599999999999999</v>
      </c>
    </row>
    <row r="74" spans="1:37" x14ac:dyDescent="0.4">
      <c r="A74" t="s">
        <v>398</v>
      </c>
      <c r="B74" t="s">
        <v>327</v>
      </c>
      <c r="C74">
        <v>55</v>
      </c>
      <c r="D74" s="20">
        <v>20.100000000000001</v>
      </c>
      <c r="E74" s="19">
        <v>1675</v>
      </c>
      <c r="F74" s="20">
        <v>70.5</v>
      </c>
      <c r="G74" s="20">
        <f t="shared" si="4"/>
        <v>16.835820895522389</v>
      </c>
      <c r="H74">
        <v>41.9</v>
      </c>
      <c r="I74" s="20">
        <f t="shared" si="5"/>
        <v>22.513432835820893</v>
      </c>
      <c r="J74" s="21">
        <v>12.17</v>
      </c>
      <c r="K74" s="20">
        <f t="shared" si="6"/>
        <v>6.5391044776119402</v>
      </c>
      <c r="L74" s="20">
        <v>6.3</v>
      </c>
      <c r="M74" s="21">
        <v>1.66</v>
      </c>
      <c r="N74" s="20">
        <v>248.1</v>
      </c>
      <c r="O74" s="20">
        <f t="shared" si="7"/>
        <v>59.247761194029849</v>
      </c>
      <c r="P74" s="20">
        <v>14</v>
      </c>
      <c r="Q74" s="19">
        <v>234</v>
      </c>
      <c r="R74" s="20">
        <v>2.4</v>
      </c>
      <c r="S74" s="20">
        <v>6.6</v>
      </c>
      <c r="T74" s="20">
        <v>214</v>
      </c>
      <c r="U74" s="20">
        <v>0.3</v>
      </c>
      <c r="V74" s="20">
        <v>0.6</v>
      </c>
      <c r="W74" s="20">
        <v>21.1</v>
      </c>
      <c r="X74" s="21">
        <v>1.02</v>
      </c>
      <c r="Y74" s="20">
        <v>6.6</v>
      </c>
      <c r="Z74" s="19">
        <v>240</v>
      </c>
      <c r="AA74" s="20">
        <v>5.4</v>
      </c>
      <c r="AB74" s="19">
        <v>59</v>
      </c>
      <c r="AC74" s="19">
        <v>3328</v>
      </c>
      <c r="AD74" s="20">
        <v>8.4</v>
      </c>
      <c r="AE74" s="19">
        <v>2071.5</v>
      </c>
      <c r="AF74" s="19">
        <v>336</v>
      </c>
      <c r="AG74" s="19">
        <v>220</v>
      </c>
      <c r="AH74" s="19">
        <v>911</v>
      </c>
      <c r="AI74" s="20">
        <v>6.2</v>
      </c>
      <c r="AJ74" s="20">
        <v>7.6</v>
      </c>
      <c r="AK74" s="21">
        <v>1.1100000000000001</v>
      </c>
    </row>
    <row r="75" spans="1:37" x14ac:dyDescent="0.4">
      <c r="A75" t="s">
        <v>399</v>
      </c>
      <c r="B75" t="s">
        <v>327</v>
      </c>
      <c r="C75">
        <v>51</v>
      </c>
      <c r="D75" s="20">
        <v>22.1</v>
      </c>
      <c r="E75" s="19">
        <v>2626</v>
      </c>
      <c r="F75" s="20">
        <v>81.900000000000006</v>
      </c>
      <c r="G75" s="20">
        <f t="shared" si="4"/>
        <v>12.475247524752477</v>
      </c>
      <c r="H75">
        <v>53.5</v>
      </c>
      <c r="I75" s="20">
        <f t="shared" si="5"/>
        <v>18.335872048743333</v>
      </c>
      <c r="J75" s="21">
        <v>12.84</v>
      </c>
      <c r="K75" s="20">
        <f t="shared" si="6"/>
        <v>4.4006092916984008</v>
      </c>
      <c r="L75" s="20">
        <v>9.5</v>
      </c>
      <c r="M75" s="21">
        <v>2.75</v>
      </c>
      <c r="N75" s="20">
        <v>324.7</v>
      </c>
      <c r="O75" s="20">
        <f t="shared" si="7"/>
        <v>49.459253617669461</v>
      </c>
      <c r="P75" s="20">
        <v>15.1</v>
      </c>
      <c r="Q75" s="19">
        <v>220</v>
      </c>
      <c r="R75" s="20">
        <v>8.1</v>
      </c>
      <c r="S75" s="20">
        <v>3.6</v>
      </c>
      <c r="T75" s="20">
        <v>366.5</v>
      </c>
      <c r="U75" s="20">
        <v>0.7</v>
      </c>
      <c r="V75" s="20">
        <v>0.9</v>
      </c>
      <c r="W75" s="20">
        <v>24.8</v>
      </c>
      <c r="X75" s="21">
        <v>1.43</v>
      </c>
      <c r="Y75" s="20">
        <v>10.3</v>
      </c>
      <c r="Z75" s="19">
        <v>312</v>
      </c>
      <c r="AA75" s="20">
        <v>6.9</v>
      </c>
      <c r="AB75" s="19">
        <v>67.5</v>
      </c>
      <c r="AC75" s="19">
        <v>4339</v>
      </c>
      <c r="AD75" s="20">
        <v>10.6</v>
      </c>
      <c r="AE75" s="19">
        <v>2131</v>
      </c>
      <c r="AF75" s="19">
        <v>359.5</v>
      </c>
      <c r="AG75" s="19">
        <v>315</v>
      </c>
      <c r="AH75" s="19">
        <v>1040</v>
      </c>
      <c r="AI75" s="20">
        <v>8.6999999999999993</v>
      </c>
      <c r="AJ75" s="20">
        <v>9.8000000000000007</v>
      </c>
      <c r="AK75" s="21">
        <v>1.49</v>
      </c>
    </row>
    <row r="76" spans="1:37" x14ac:dyDescent="0.4">
      <c r="A76" t="s">
        <v>400</v>
      </c>
      <c r="B76" t="s">
        <v>327</v>
      </c>
      <c r="C76">
        <v>52</v>
      </c>
      <c r="D76" s="20">
        <v>20.2</v>
      </c>
      <c r="E76" s="19">
        <v>2571</v>
      </c>
      <c r="F76" s="20">
        <v>82.3</v>
      </c>
      <c r="G76" s="20">
        <f t="shared" si="4"/>
        <v>12.804356281602489</v>
      </c>
      <c r="H76">
        <v>92.7</v>
      </c>
      <c r="I76" s="20">
        <f t="shared" si="5"/>
        <v>32.450408401400239</v>
      </c>
      <c r="J76" s="21">
        <v>26.6</v>
      </c>
      <c r="K76" s="20">
        <f t="shared" si="6"/>
        <v>9.3115519253208863</v>
      </c>
      <c r="L76" s="20">
        <v>17.399999999999999</v>
      </c>
      <c r="M76" s="21">
        <v>2.76</v>
      </c>
      <c r="N76" s="20">
        <v>342.1</v>
      </c>
      <c r="O76" s="20">
        <f t="shared" si="7"/>
        <v>53.224426293271101</v>
      </c>
      <c r="P76" s="20">
        <v>29.4</v>
      </c>
      <c r="Q76" s="19">
        <v>737</v>
      </c>
      <c r="R76" s="20">
        <v>11.3</v>
      </c>
      <c r="S76" s="20">
        <v>13.6</v>
      </c>
      <c r="T76" s="20">
        <v>231.5</v>
      </c>
      <c r="U76" s="20">
        <v>1.2</v>
      </c>
      <c r="V76" s="20">
        <v>0.9</v>
      </c>
      <c r="W76" s="20">
        <v>22</v>
      </c>
      <c r="X76" s="21">
        <v>2.2000000000000002</v>
      </c>
      <c r="Y76" s="20">
        <v>4.7</v>
      </c>
      <c r="Z76" s="19">
        <v>411</v>
      </c>
      <c r="AA76" s="20">
        <v>7.6</v>
      </c>
      <c r="AB76" s="19">
        <v>142</v>
      </c>
      <c r="AC76" s="19">
        <v>5038</v>
      </c>
      <c r="AD76" s="20">
        <v>12.8</v>
      </c>
      <c r="AE76" s="19">
        <v>3992.5</v>
      </c>
      <c r="AF76" s="19">
        <v>483.5</v>
      </c>
      <c r="AG76" s="19">
        <v>382</v>
      </c>
      <c r="AH76" s="19">
        <v>1173</v>
      </c>
      <c r="AI76" s="20">
        <v>10.8</v>
      </c>
      <c r="AJ76" s="20">
        <v>9.1</v>
      </c>
      <c r="AK76" s="21">
        <v>1.7</v>
      </c>
    </row>
    <row r="77" spans="1:37" x14ac:dyDescent="0.4">
      <c r="A77" t="s">
        <v>401</v>
      </c>
      <c r="B77" t="s">
        <v>327</v>
      </c>
      <c r="C77">
        <v>53</v>
      </c>
      <c r="D77" s="20">
        <v>24.9</v>
      </c>
      <c r="E77" s="19">
        <v>2337</v>
      </c>
      <c r="F77" s="20">
        <v>97.1</v>
      </c>
      <c r="G77" s="20">
        <f t="shared" si="4"/>
        <v>16.619597774925115</v>
      </c>
      <c r="H77">
        <v>100.7</v>
      </c>
      <c r="I77" s="20">
        <f t="shared" si="5"/>
        <v>38.780487804878049</v>
      </c>
      <c r="J77" s="21">
        <v>25.21</v>
      </c>
      <c r="K77" s="20">
        <f t="shared" si="6"/>
        <v>9.7086007702182293</v>
      </c>
      <c r="L77" s="20">
        <v>18.399999999999999</v>
      </c>
      <c r="M77" s="21">
        <v>3.78</v>
      </c>
      <c r="N77" s="20">
        <v>256</v>
      </c>
      <c r="O77" s="20">
        <f t="shared" si="7"/>
        <v>43.816859221223794</v>
      </c>
      <c r="P77" s="20">
        <v>16.7</v>
      </c>
      <c r="Q77" s="19">
        <v>351</v>
      </c>
      <c r="R77" s="20">
        <v>7.7</v>
      </c>
      <c r="S77" s="20">
        <v>12</v>
      </c>
      <c r="T77" s="20">
        <v>314.5</v>
      </c>
      <c r="U77" s="20">
        <v>1.3</v>
      </c>
      <c r="V77" s="20">
        <v>1.1000000000000001</v>
      </c>
      <c r="W77" s="20">
        <v>24.9</v>
      </c>
      <c r="X77" s="21">
        <v>1.56</v>
      </c>
      <c r="Y77" s="20">
        <v>6.1</v>
      </c>
      <c r="Z77" s="19">
        <v>313</v>
      </c>
      <c r="AA77" s="20">
        <v>7.6</v>
      </c>
      <c r="AB77" s="19">
        <v>169</v>
      </c>
      <c r="AC77" s="19">
        <v>3444</v>
      </c>
      <c r="AD77" s="20">
        <v>8.6</v>
      </c>
      <c r="AE77" s="19">
        <v>3371.5</v>
      </c>
      <c r="AF77" s="19">
        <v>458</v>
      </c>
      <c r="AG77" s="19">
        <v>284</v>
      </c>
      <c r="AH77" s="19">
        <v>1287</v>
      </c>
      <c r="AI77" s="20">
        <v>9.5</v>
      </c>
      <c r="AJ77" s="20">
        <v>9.3000000000000007</v>
      </c>
      <c r="AK77" s="21">
        <v>1.43</v>
      </c>
    </row>
    <row r="78" spans="1:37" x14ac:dyDescent="0.4">
      <c r="A78" t="s">
        <v>402</v>
      </c>
      <c r="B78" t="s">
        <v>327</v>
      </c>
      <c r="C78">
        <v>54</v>
      </c>
      <c r="D78" s="20">
        <v>23.5</v>
      </c>
      <c r="E78" s="19">
        <v>1941</v>
      </c>
      <c r="F78" s="20">
        <v>75.7</v>
      </c>
      <c r="G78" s="20">
        <f t="shared" si="4"/>
        <v>15.600206079340548</v>
      </c>
      <c r="H78">
        <v>61.4</v>
      </c>
      <c r="I78" s="20">
        <f t="shared" si="5"/>
        <v>28.46986089644513</v>
      </c>
      <c r="J78" s="21">
        <v>17.18</v>
      </c>
      <c r="K78" s="20">
        <f t="shared" si="6"/>
        <v>7.9659969088098919</v>
      </c>
      <c r="L78" s="20">
        <v>10.4</v>
      </c>
      <c r="M78" s="21">
        <v>1.43</v>
      </c>
      <c r="N78" s="20">
        <v>253.5</v>
      </c>
      <c r="O78" s="20">
        <f t="shared" si="7"/>
        <v>52.241112828438951</v>
      </c>
      <c r="P78" s="20">
        <v>10.1</v>
      </c>
      <c r="Q78" s="19">
        <v>349</v>
      </c>
      <c r="R78" s="20">
        <v>3</v>
      </c>
      <c r="S78" s="20">
        <v>7.1</v>
      </c>
      <c r="T78" s="20">
        <v>167.5</v>
      </c>
      <c r="U78" s="20">
        <v>1.1000000000000001</v>
      </c>
      <c r="V78" s="20">
        <v>1.1000000000000001</v>
      </c>
      <c r="W78" s="20">
        <v>15.5</v>
      </c>
      <c r="X78" s="21">
        <v>1.41</v>
      </c>
      <c r="Y78" s="20">
        <v>2.2000000000000002</v>
      </c>
      <c r="Z78" s="19">
        <v>235</v>
      </c>
      <c r="AA78" s="20">
        <v>5.9</v>
      </c>
      <c r="AB78" s="19">
        <v>70</v>
      </c>
      <c r="AC78" s="19">
        <v>3304</v>
      </c>
      <c r="AD78" s="20">
        <v>8.1999999999999993</v>
      </c>
      <c r="AE78" s="19">
        <v>2131.5</v>
      </c>
      <c r="AF78" s="19">
        <v>485</v>
      </c>
      <c r="AG78" s="19">
        <v>283</v>
      </c>
      <c r="AH78" s="19">
        <v>1048</v>
      </c>
      <c r="AI78" s="20">
        <v>6.7</v>
      </c>
      <c r="AJ78" s="20">
        <v>7.9</v>
      </c>
      <c r="AK78" s="21">
        <v>0.99</v>
      </c>
    </row>
    <row r="79" spans="1:37" x14ac:dyDescent="0.4">
      <c r="A79" t="s">
        <v>403</v>
      </c>
      <c r="B79" t="s">
        <v>327</v>
      </c>
      <c r="C79">
        <v>58</v>
      </c>
      <c r="D79" s="20">
        <v>21.7</v>
      </c>
      <c r="E79" s="19">
        <v>1710</v>
      </c>
      <c r="F79" s="20">
        <v>58.7</v>
      </c>
      <c r="G79" s="20">
        <f t="shared" si="4"/>
        <v>13.730994152046785</v>
      </c>
      <c r="H79">
        <v>60.1</v>
      </c>
      <c r="I79" s="20">
        <f t="shared" si="5"/>
        <v>31.631578947368421</v>
      </c>
      <c r="J79" s="21">
        <v>17.66</v>
      </c>
      <c r="K79" s="20">
        <f t="shared" si="6"/>
        <v>9.2947368421052623</v>
      </c>
      <c r="L79" s="20">
        <v>10.199999999999999</v>
      </c>
      <c r="M79" s="21">
        <v>1.23</v>
      </c>
      <c r="N79" s="20">
        <v>225.1</v>
      </c>
      <c r="O79" s="20">
        <f t="shared" si="7"/>
        <v>52.654970760233923</v>
      </c>
      <c r="P79" s="20">
        <v>17.399999999999999</v>
      </c>
      <c r="Q79" s="19">
        <v>441</v>
      </c>
      <c r="R79" s="20">
        <v>1.4</v>
      </c>
      <c r="S79" s="20">
        <v>5.9</v>
      </c>
      <c r="T79" s="20">
        <v>361.5</v>
      </c>
      <c r="U79" s="20">
        <v>1</v>
      </c>
      <c r="V79" s="20">
        <v>0.8</v>
      </c>
      <c r="W79" s="20">
        <v>12.1</v>
      </c>
      <c r="X79" s="21">
        <v>1.01</v>
      </c>
      <c r="Y79" s="20">
        <v>1.4</v>
      </c>
      <c r="Z79" s="19">
        <v>427</v>
      </c>
      <c r="AA79" s="20">
        <v>4.7</v>
      </c>
      <c r="AB79" s="19">
        <v>132</v>
      </c>
      <c r="AC79" s="19">
        <v>1819</v>
      </c>
      <c r="AD79" s="20">
        <v>4.5</v>
      </c>
      <c r="AE79" s="19">
        <v>1978</v>
      </c>
      <c r="AF79" s="19">
        <v>326.5</v>
      </c>
      <c r="AG79" s="19">
        <v>163</v>
      </c>
      <c r="AH79" s="19">
        <v>666</v>
      </c>
      <c r="AI79" s="20">
        <v>5.6</v>
      </c>
      <c r="AJ79" s="20">
        <v>6.4</v>
      </c>
      <c r="AK79" s="21">
        <v>0.72</v>
      </c>
    </row>
    <row r="80" spans="1:37" x14ac:dyDescent="0.4">
      <c r="A80" t="s">
        <v>404</v>
      </c>
      <c r="B80" t="s">
        <v>327</v>
      </c>
      <c r="C80">
        <v>54</v>
      </c>
      <c r="D80" s="20">
        <v>20.100000000000001</v>
      </c>
      <c r="E80" s="19">
        <v>3231</v>
      </c>
      <c r="F80" s="20">
        <v>93.6</v>
      </c>
      <c r="G80" s="20">
        <f t="shared" si="4"/>
        <v>11.587743732590528</v>
      </c>
      <c r="H80">
        <v>95.3</v>
      </c>
      <c r="I80" s="20">
        <f t="shared" si="5"/>
        <v>26.545961002785511</v>
      </c>
      <c r="J80" s="21">
        <v>21.35</v>
      </c>
      <c r="K80" s="20">
        <f t="shared" si="6"/>
        <v>5.9470752089136489</v>
      </c>
      <c r="L80" s="20">
        <v>19</v>
      </c>
      <c r="M80" s="21">
        <v>3.25</v>
      </c>
      <c r="N80" s="20">
        <v>412.6</v>
      </c>
      <c r="O80" s="20">
        <f t="shared" si="7"/>
        <v>51.080160940885179</v>
      </c>
      <c r="P80" s="20">
        <v>17.5</v>
      </c>
      <c r="Q80" s="19">
        <v>120</v>
      </c>
      <c r="R80" s="20">
        <v>1.8</v>
      </c>
      <c r="S80" s="20">
        <v>11.5</v>
      </c>
      <c r="T80" s="20">
        <v>408</v>
      </c>
      <c r="U80" s="20">
        <v>0.9</v>
      </c>
      <c r="V80" s="20">
        <v>1.1000000000000001</v>
      </c>
      <c r="W80" s="20">
        <v>26.7</v>
      </c>
      <c r="X80" s="21">
        <v>1.54</v>
      </c>
      <c r="Y80" s="20">
        <v>2.8</v>
      </c>
      <c r="Z80" s="19">
        <v>341</v>
      </c>
      <c r="AA80" s="20">
        <v>8.1999999999999993</v>
      </c>
      <c r="AB80" s="19">
        <v>37.5</v>
      </c>
      <c r="AC80" s="19">
        <v>4540</v>
      </c>
      <c r="AD80" s="20">
        <v>11.4</v>
      </c>
      <c r="AE80" s="19">
        <v>2787.5</v>
      </c>
      <c r="AF80" s="19">
        <v>385.5</v>
      </c>
      <c r="AG80" s="19">
        <v>415</v>
      </c>
      <c r="AH80" s="19">
        <v>1270</v>
      </c>
      <c r="AI80" s="20">
        <v>11</v>
      </c>
      <c r="AJ80" s="20">
        <v>16.100000000000001</v>
      </c>
      <c r="AK80" s="21">
        <v>1.79</v>
      </c>
    </row>
    <row r="81" spans="1:37" x14ac:dyDescent="0.4">
      <c r="A81" t="s">
        <v>405</v>
      </c>
      <c r="B81" t="s">
        <v>327</v>
      </c>
      <c r="C81">
        <v>50</v>
      </c>
      <c r="D81" s="20">
        <v>24.4</v>
      </c>
      <c r="E81" s="19">
        <v>1895</v>
      </c>
      <c r="F81" s="20">
        <v>86.6</v>
      </c>
      <c r="G81" s="20">
        <f t="shared" si="4"/>
        <v>18.279683377308707</v>
      </c>
      <c r="H81">
        <v>55.5</v>
      </c>
      <c r="I81" s="20">
        <f t="shared" si="5"/>
        <v>26.358839050131927</v>
      </c>
      <c r="J81" s="21">
        <v>15.7</v>
      </c>
      <c r="K81" s="20">
        <f t="shared" si="6"/>
        <v>7.4564643799472279</v>
      </c>
      <c r="L81" s="20">
        <v>8</v>
      </c>
      <c r="M81" s="21">
        <v>2.9</v>
      </c>
      <c r="N81" s="20">
        <v>220.8</v>
      </c>
      <c r="O81" s="20">
        <f t="shared" si="7"/>
        <v>46.606860158311349</v>
      </c>
      <c r="P81" s="20">
        <v>7.4</v>
      </c>
      <c r="Q81" s="19">
        <v>255</v>
      </c>
      <c r="R81" s="20">
        <v>4.5</v>
      </c>
      <c r="S81" s="20">
        <v>7</v>
      </c>
      <c r="T81" s="20">
        <v>82.5</v>
      </c>
      <c r="U81" s="20">
        <v>0.6</v>
      </c>
      <c r="V81" s="20">
        <v>1</v>
      </c>
      <c r="W81" s="20">
        <v>18.3</v>
      </c>
      <c r="X81" s="21">
        <v>1.23</v>
      </c>
      <c r="Y81" s="20">
        <v>7.2</v>
      </c>
      <c r="Z81" s="19">
        <v>219</v>
      </c>
      <c r="AA81" s="20">
        <v>5</v>
      </c>
      <c r="AB81" s="19">
        <v>48</v>
      </c>
      <c r="AC81" s="19">
        <v>3014</v>
      </c>
      <c r="AD81" s="20">
        <v>7.6</v>
      </c>
      <c r="AE81" s="19">
        <v>1836.5</v>
      </c>
      <c r="AF81" s="19">
        <v>439</v>
      </c>
      <c r="AG81" s="19">
        <v>215</v>
      </c>
      <c r="AH81" s="19">
        <v>1250</v>
      </c>
      <c r="AI81" s="20">
        <v>6.3</v>
      </c>
      <c r="AJ81" s="20">
        <v>8.6999999999999993</v>
      </c>
      <c r="AK81" s="21">
        <v>0.92</v>
      </c>
    </row>
    <row r="82" spans="1:37" x14ac:dyDescent="0.4">
      <c r="A82" t="s">
        <v>406</v>
      </c>
      <c r="B82" t="s">
        <v>327</v>
      </c>
      <c r="C82">
        <v>52</v>
      </c>
      <c r="D82" s="20">
        <v>21.6</v>
      </c>
      <c r="E82" s="19">
        <v>2697</v>
      </c>
      <c r="F82" s="20">
        <v>102.4</v>
      </c>
      <c r="G82" s="20">
        <f t="shared" si="4"/>
        <v>15.187245087133853</v>
      </c>
      <c r="H82">
        <v>74.5</v>
      </c>
      <c r="I82" s="20">
        <f t="shared" si="5"/>
        <v>24.860956618464961</v>
      </c>
      <c r="J82" s="21">
        <v>20.81</v>
      </c>
      <c r="K82" s="20">
        <f t="shared" si="6"/>
        <v>6.944382647385984</v>
      </c>
      <c r="L82" s="20">
        <v>14.3</v>
      </c>
      <c r="M82" s="21">
        <v>1.94</v>
      </c>
      <c r="N82" s="20">
        <v>396.3</v>
      </c>
      <c r="O82" s="20">
        <f t="shared" si="7"/>
        <v>58.776418242491658</v>
      </c>
      <c r="P82" s="20">
        <v>16.3</v>
      </c>
      <c r="Q82" s="19">
        <v>355</v>
      </c>
      <c r="R82" s="20">
        <v>2.7</v>
      </c>
      <c r="S82" s="20">
        <v>7.9</v>
      </c>
      <c r="T82" s="20">
        <v>127.5</v>
      </c>
      <c r="U82" s="20">
        <v>1.2</v>
      </c>
      <c r="V82" s="20">
        <v>1.2</v>
      </c>
      <c r="W82" s="20">
        <v>24</v>
      </c>
      <c r="X82" s="21">
        <v>1.53</v>
      </c>
      <c r="Y82" s="20">
        <v>2.4</v>
      </c>
      <c r="Z82" s="19">
        <v>327</v>
      </c>
      <c r="AA82" s="20">
        <v>7.3</v>
      </c>
      <c r="AB82" s="19">
        <v>138</v>
      </c>
      <c r="AC82" s="19">
        <v>3832</v>
      </c>
      <c r="AD82" s="20">
        <v>9.6999999999999993</v>
      </c>
      <c r="AE82" s="19">
        <v>2768.5</v>
      </c>
      <c r="AF82" s="19">
        <v>414.5</v>
      </c>
      <c r="AG82" s="19">
        <v>335</v>
      </c>
      <c r="AH82" s="19">
        <v>1331</v>
      </c>
      <c r="AI82" s="20">
        <v>8.6999999999999993</v>
      </c>
      <c r="AJ82" s="20">
        <v>11.6</v>
      </c>
      <c r="AK82" s="21">
        <v>1.34</v>
      </c>
    </row>
    <row r="83" spans="1:37" x14ac:dyDescent="0.4">
      <c r="A83" t="s">
        <v>407</v>
      </c>
      <c r="B83" t="s">
        <v>327</v>
      </c>
      <c r="C83">
        <v>58</v>
      </c>
      <c r="D83" s="20">
        <v>24</v>
      </c>
      <c r="E83" s="19">
        <v>1889</v>
      </c>
      <c r="F83" s="20">
        <v>76</v>
      </c>
      <c r="G83" s="20">
        <f t="shared" si="4"/>
        <v>16.093170989941768</v>
      </c>
      <c r="H83">
        <v>43.3</v>
      </c>
      <c r="I83" s="20">
        <f t="shared" si="5"/>
        <v>20.629962943356272</v>
      </c>
      <c r="J83" s="21">
        <v>9.6999999999999993</v>
      </c>
      <c r="K83" s="20">
        <f t="shared" si="6"/>
        <v>4.6214928533615671</v>
      </c>
      <c r="L83" s="20">
        <v>7.9</v>
      </c>
      <c r="M83" s="21">
        <v>2.65</v>
      </c>
      <c r="N83" s="20">
        <v>293.7</v>
      </c>
      <c r="O83" s="20">
        <f t="shared" si="7"/>
        <v>62.191635786130227</v>
      </c>
      <c r="P83" s="20">
        <v>17.7</v>
      </c>
      <c r="Q83" s="19">
        <v>382</v>
      </c>
      <c r="R83" s="20">
        <v>13</v>
      </c>
      <c r="S83" s="20">
        <v>5.7</v>
      </c>
      <c r="T83" s="20">
        <v>350</v>
      </c>
      <c r="U83" s="20">
        <v>0.7</v>
      </c>
      <c r="V83" s="20">
        <v>0.9</v>
      </c>
      <c r="W83" s="20">
        <v>17.399999999999999</v>
      </c>
      <c r="X83" s="21">
        <v>1.39</v>
      </c>
      <c r="Y83" s="20">
        <v>5.0999999999999996</v>
      </c>
      <c r="Z83" s="19">
        <v>541</v>
      </c>
      <c r="AA83" s="20">
        <v>6.5</v>
      </c>
      <c r="AB83" s="19">
        <v>102.5</v>
      </c>
      <c r="AC83" s="19">
        <v>3761</v>
      </c>
      <c r="AD83" s="20">
        <v>9.4</v>
      </c>
      <c r="AE83" s="19">
        <v>2968</v>
      </c>
      <c r="AF83" s="19">
        <v>475</v>
      </c>
      <c r="AG83" s="19">
        <v>396</v>
      </c>
      <c r="AH83" s="19">
        <v>1171</v>
      </c>
      <c r="AI83" s="20">
        <v>8.5</v>
      </c>
      <c r="AJ83" s="20">
        <v>9.1999999999999993</v>
      </c>
      <c r="AK83" s="21">
        <v>1.45</v>
      </c>
    </row>
    <row r="84" spans="1:37" x14ac:dyDescent="0.4">
      <c r="A84" t="s">
        <v>408</v>
      </c>
      <c r="B84" t="s">
        <v>327</v>
      </c>
      <c r="C84">
        <v>54</v>
      </c>
      <c r="D84" s="20">
        <v>21</v>
      </c>
      <c r="E84" s="19">
        <v>1804</v>
      </c>
      <c r="F84" s="20">
        <v>72.400000000000006</v>
      </c>
      <c r="G84" s="20">
        <f t="shared" si="4"/>
        <v>16.053215077605323</v>
      </c>
      <c r="H84">
        <v>67.400000000000006</v>
      </c>
      <c r="I84" s="20">
        <f t="shared" si="5"/>
        <v>33.625277161862527</v>
      </c>
      <c r="J84" s="21">
        <v>14.89</v>
      </c>
      <c r="K84" s="20">
        <f t="shared" si="6"/>
        <v>7.4284922394678485</v>
      </c>
      <c r="L84" s="20">
        <v>12.7</v>
      </c>
      <c r="M84" s="21">
        <v>3.95</v>
      </c>
      <c r="N84" s="20">
        <v>225.4</v>
      </c>
      <c r="O84" s="20">
        <f t="shared" si="7"/>
        <v>49.977827050997789</v>
      </c>
      <c r="P84" s="20">
        <v>14.2</v>
      </c>
      <c r="Q84" s="19">
        <v>237</v>
      </c>
      <c r="R84" s="20">
        <v>21.4</v>
      </c>
      <c r="S84" s="20">
        <v>7.5</v>
      </c>
      <c r="T84" s="20">
        <v>153</v>
      </c>
      <c r="U84" s="20">
        <v>0.4</v>
      </c>
      <c r="V84" s="20">
        <v>1</v>
      </c>
      <c r="W84" s="20">
        <v>21.4</v>
      </c>
      <c r="X84" s="21">
        <v>1.0900000000000001</v>
      </c>
      <c r="Y84" s="20">
        <v>10.199999999999999</v>
      </c>
      <c r="Z84" s="19">
        <v>239</v>
      </c>
      <c r="AA84" s="20">
        <v>5</v>
      </c>
      <c r="AB84" s="19">
        <v>95</v>
      </c>
      <c r="AC84" s="19">
        <v>2925</v>
      </c>
      <c r="AD84" s="20">
        <v>7.3</v>
      </c>
      <c r="AE84" s="19">
        <v>2783.5</v>
      </c>
      <c r="AF84" s="19">
        <v>578.5</v>
      </c>
      <c r="AG84" s="19">
        <v>346</v>
      </c>
      <c r="AH84" s="19">
        <v>1111</v>
      </c>
      <c r="AI84" s="20">
        <v>8.1</v>
      </c>
      <c r="AJ84" s="20">
        <v>7</v>
      </c>
      <c r="AK84" s="21">
        <v>1.1100000000000001</v>
      </c>
    </row>
    <row r="85" spans="1:37" x14ac:dyDescent="0.4">
      <c r="A85" t="s">
        <v>409</v>
      </c>
      <c r="B85" t="s">
        <v>327</v>
      </c>
      <c r="C85">
        <v>51</v>
      </c>
      <c r="D85" s="20">
        <v>22.5</v>
      </c>
      <c r="E85" s="19">
        <v>2408</v>
      </c>
      <c r="F85" s="20">
        <v>80.8</v>
      </c>
      <c r="G85" s="20">
        <f t="shared" si="4"/>
        <v>13.421926910299003</v>
      </c>
      <c r="H85">
        <v>81.099999999999994</v>
      </c>
      <c r="I85" s="20">
        <f t="shared" si="5"/>
        <v>30.311461794019934</v>
      </c>
      <c r="J85" s="21">
        <v>24.99</v>
      </c>
      <c r="K85" s="20">
        <f t="shared" si="6"/>
        <v>9.3401162790697665</v>
      </c>
      <c r="L85" s="20">
        <v>11.2</v>
      </c>
      <c r="M85" s="21">
        <v>1.21</v>
      </c>
      <c r="N85" s="20">
        <v>273.5</v>
      </c>
      <c r="O85" s="20">
        <f t="shared" si="7"/>
        <v>45.431893687707642</v>
      </c>
      <c r="P85" s="20">
        <v>14.2</v>
      </c>
      <c r="Q85" s="19">
        <v>447</v>
      </c>
      <c r="R85" s="20">
        <v>1.4</v>
      </c>
      <c r="S85" s="20">
        <v>6.7</v>
      </c>
      <c r="T85" s="20">
        <v>212</v>
      </c>
      <c r="U85" s="20">
        <v>0.9</v>
      </c>
      <c r="V85" s="20">
        <v>0.9</v>
      </c>
      <c r="W85" s="20">
        <v>22.4</v>
      </c>
      <c r="X85" s="21">
        <v>1.61</v>
      </c>
      <c r="Y85" s="20">
        <v>3.1</v>
      </c>
      <c r="Z85" s="19">
        <v>331</v>
      </c>
      <c r="AA85" s="20">
        <v>6.9</v>
      </c>
      <c r="AB85" s="19">
        <v>115</v>
      </c>
      <c r="AC85" s="19">
        <v>3394</v>
      </c>
      <c r="AD85" s="20">
        <v>8.5</v>
      </c>
      <c r="AE85" s="19">
        <v>2930.5</v>
      </c>
      <c r="AF85" s="19">
        <v>437</v>
      </c>
      <c r="AG85" s="19">
        <v>349</v>
      </c>
      <c r="AH85" s="19">
        <v>1061</v>
      </c>
      <c r="AI85" s="20">
        <v>8.9</v>
      </c>
      <c r="AJ85" s="20">
        <v>10.9</v>
      </c>
      <c r="AK85" s="21">
        <v>1.24</v>
      </c>
    </row>
    <row r="86" spans="1:37" x14ac:dyDescent="0.4">
      <c r="A86" t="s">
        <v>410</v>
      </c>
      <c r="B86" t="s">
        <v>327</v>
      </c>
      <c r="C86">
        <v>54</v>
      </c>
      <c r="D86" s="20">
        <v>26.1</v>
      </c>
      <c r="E86" s="19">
        <v>2159</v>
      </c>
      <c r="F86" s="20">
        <v>99.5</v>
      </c>
      <c r="G86" s="20">
        <f t="shared" si="4"/>
        <v>18.434460398332561</v>
      </c>
      <c r="H86">
        <v>54.6</v>
      </c>
      <c r="I86" s="20">
        <f t="shared" si="5"/>
        <v>22.760537285780455</v>
      </c>
      <c r="J86" s="21">
        <v>20.67</v>
      </c>
      <c r="K86" s="20">
        <f t="shared" si="6"/>
        <v>8.6164891153311736</v>
      </c>
      <c r="L86" s="20">
        <v>7.8</v>
      </c>
      <c r="M86" s="21">
        <v>0.91</v>
      </c>
      <c r="N86" s="20">
        <v>308.2</v>
      </c>
      <c r="O86" s="20">
        <f t="shared" si="7"/>
        <v>57.100509495136635</v>
      </c>
      <c r="P86" s="20">
        <v>15.8</v>
      </c>
      <c r="Q86" s="19">
        <v>528</v>
      </c>
      <c r="R86" s="20">
        <v>1.4</v>
      </c>
      <c r="S86" s="20">
        <v>4.7</v>
      </c>
      <c r="T86" s="20">
        <v>98.5</v>
      </c>
      <c r="U86" s="20">
        <v>0.9</v>
      </c>
      <c r="V86" s="20">
        <v>1.3</v>
      </c>
      <c r="W86" s="20">
        <v>24.8</v>
      </c>
      <c r="X86" s="21">
        <v>1.26</v>
      </c>
      <c r="Y86" s="20">
        <v>4.5</v>
      </c>
      <c r="Z86" s="19">
        <v>282</v>
      </c>
      <c r="AA86" s="20">
        <v>8.5</v>
      </c>
      <c r="AB86" s="19">
        <v>48</v>
      </c>
      <c r="AC86" s="19">
        <v>3589</v>
      </c>
      <c r="AD86" s="20">
        <v>9.4</v>
      </c>
      <c r="AE86" s="19">
        <v>2998</v>
      </c>
      <c r="AF86" s="19">
        <v>940.5</v>
      </c>
      <c r="AG86" s="19">
        <v>327</v>
      </c>
      <c r="AH86" s="19">
        <v>1387</v>
      </c>
      <c r="AI86" s="20">
        <v>7.3</v>
      </c>
      <c r="AJ86" s="20">
        <v>9.3000000000000007</v>
      </c>
      <c r="AK86" s="21">
        <v>1.08</v>
      </c>
    </row>
    <row r="87" spans="1:37" x14ac:dyDescent="0.4">
      <c r="A87" t="s">
        <v>411</v>
      </c>
      <c r="B87" t="s">
        <v>327</v>
      </c>
      <c r="C87">
        <v>50</v>
      </c>
      <c r="D87" s="20">
        <v>25.8</v>
      </c>
      <c r="E87" s="19">
        <v>2501</v>
      </c>
      <c r="F87" s="20">
        <v>111.2</v>
      </c>
      <c r="G87" s="20">
        <f t="shared" si="4"/>
        <v>17.784886045581768</v>
      </c>
      <c r="H87">
        <v>89.5</v>
      </c>
      <c r="I87" s="20">
        <f t="shared" si="5"/>
        <v>32.207117153138739</v>
      </c>
      <c r="J87" s="21">
        <v>29.19</v>
      </c>
      <c r="K87" s="20">
        <f t="shared" si="6"/>
        <v>10.504198320671733</v>
      </c>
      <c r="L87" s="20">
        <v>12.4</v>
      </c>
      <c r="M87" s="21">
        <v>2.13</v>
      </c>
      <c r="N87" s="20">
        <v>262.5</v>
      </c>
      <c r="O87" s="20">
        <f t="shared" si="7"/>
        <v>41.983206717313074</v>
      </c>
      <c r="P87" s="20">
        <v>22.2</v>
      </c>
      <c r="Q87" s="19">
        <v>540</v>
      </c>
      <c r="R87" s="20">
        <v>16.2</v>
      </c>
      <c r="S87" s="20">
        <v>12.3</v>
      </c>
      <c r="T87" s="20">
        <v>454.5</v>
      </c>
      <c r="U87" s="20">
        <v>0.9</v>
      </c>
      <c r="V87" s="20">
        <v>1.7</v>
      </c>
      <c r="W87" s="20">
        <v>26.9</v>
      </c>
      <c r="X87" s="21">
        <v>2.02</v>
      </c>
      <c r="Y87" s="20">
        <v>13.4</v>
      </c>
      <c r="Z87" s="19">
        <v>426</v>
      </c>
      <c r="AA87" s="20">
        <v>9.6999999999999993</v>
      </c>
      <c r="AB87" s="19">
        <v>179.5</v>
      </c>
      <c r="AC87" s="19">
        <v>5085</v>
      </c>
      <c r="AD87" s="20">
        <v>12.8</v>
      </c>
      <c r="AE87" s="19">
        <v>4404.5</v>
      </c>
      <c r="AF87" s="19">
        <v>619.5</v>
      </c>
      <c r="AG87" s="19">
        <v>367</v>
      </c>
      <c r="AH87" s="19">
        <v>1513</v>
      </c>
      <c r="AI87" s="20">
        <v>11.3</v>
      </c>
      <c r="AJ87" s="20">
        <v>13.6</v>
      </c>
      <c r="AK87" s="21">
        <v>1.5</v>
      </c>
    </row>
    <row r="88" spans="1:37" x14ac:dyDescent="0.4">
      <c r="A88" t="s">
        <v>412</v>
      </c>
      <c r="B88" t="s">
        <v>327</v>
      </c>
      <c r="C88">
        <v>52</v>
      </c>
      <c r="D88" s="20">
        <v>19.5</v>
      </c>
      <c r="E88" s="19">
        <v>2264</v>
      </c>
      <c r="F88" s="20">
        <v>70.900000000000006</v>
      </c>
      <c r="G88" s="20">
        <f t="shared" si="4"/>
        <v>12.526501766784454</v>
      </c>
      <c r="H88">
        <v>67.5</v>
      </c>
      <c r="I88" s="20">
        <f t="shared" si="5"/>
        <v>26.833038869257951</v>
      </c>
      <c r="J88" s="21">
        <v>18.04</v>
      </c>
      <c r="K88" s="20">
        <f t="shared" si="6"/>
        <v>7.1713780918727901</v>
      </c>
      <c r="L88" s="20">
        <v>10.6</v>
      </c>
      <c r="M88" s="21">
        <v>2.14</v>
      </c>
      <c r="N88" s="20">
        <v>274.8</v>
      </c>
      <c r="O88" s="20">
        <f t="shared" si="7"/>
        <v>48.551236749116612</v>
      </c>
      <c r="P88" s="20">
        <v>19</v>
      </c>
      <c r="Q88" s="19">
        <v>818</v>
      </c>
      <c r="R88" s="20">
        <v>2.6</v>
      </c>
      <c r="S88" s="20">
        <v>9.1</v>
      </c>
      <c r="T88" s="20">
        <v>208</v>
      </c>
      <c r="U88" s="20">
        <v>0.9</v>
      </c>
      <c r="V88" s="20">
        <v>0.6</v>
      </c>
      <c r="W88" s="20">
        <v>21.3</v>
      </c>
      <c r="X88" s="21">
        <v>1.38</v>
      </c>
      <c r="Y88" s="20">
        <v>2.5</v>
      </c>
      <c r="Z88" s="19">
        <v>332</v>
      </c>
      <c r="AA88" s="20">
        <v>5.8</v>
      </c>
      <c r="AB88" s="19">
        <v>62.5</v>
      </c>
      <c r="AC88" s="19">
        <v>3738</v>
      </c>
      <c r="AD88" s="20">
        <v>9.3000000000000007</v>
      </c>
      <c r="AE88" s="19">
        <v>3165.5</v>
      </c>
      <c r="AF88" s="19">
        <v>375.5</v>
      </c>
      <c r="AG88" s="19">
        <v>286</v>
      </c>
      <c r="AH88" s="19">
        <v>1016</v>
      </c>
      <c r="AI88" s="20">
        <v>6.6</v>
      </c>
      <c r="AJ88" s="20">
        <v>9.5</v>
      </c>
      <c r="AK88" s="21">
        <v>1.21</v>
      </c>
    </row>
    <row r="89" spans="1:37" x14ac:dyDescent="0.4">
      <c r="A89" t="s">
        <v>413</v>
      </c>
      <c r="B89" t="s">
        <v>327</v>
      </c>
      <c r="C89">
        <v>58</v>
      </c>
      <c r="D89" s="20">
        <v>21.4</v>
      </c>
      <c r="E89" s="19">
        <v>2200</v>
      </c>
      <c r="F89" s="20">
        <v>87.2</v>
      </c>
      <c r="G89" s="20">
        <f t="shared" si="4"/>
        <v>15.854545454545455</v>
      </c>
      <c r="H89">
        <v>64.8</v>
      </c>
      <c r="I89" s="20">
        <f t="shared" si="5"/>
        <v>26.509090909090904</v>
      </c>
      <c r="J89" s="21">
        <v>18.2</v>
      </c>
      <c r="K89" s="20">
        <f t="shared" si="6"/>
        <v>7.4454545454545435</v>
      </c>
      <c r="L89" s="20">
        <v>8.3000000000000007</v>
      </c>
      <c r="M89" s="21">
        <v>1.91</v>
      </c>
      <c r="N89" s="20">
        <v>305.2</v>
      </c>
      <c r="O89" s="20">
        <f t="shared" si="7"/>
        <v>55.490909090909092</v>
      </c>
      <c r="P89" s="20">
        <v>20.2</v>
      </c>
      <c r="Q89" s="19">
        <v>469</v>
      </c>
      <c r="R89" s="20">
        <v>12.3</v>
      </c>
      <c r="S89" s="20">
        <v>7.3</v>
      </c>
      <c r="T89" s="20">
        <v>175.5</v>
      </c>
      <c r="U89" s="20">
        <v>0.8</v>
      </c>
      <c r="V89" s="20">
        <v>1.4</v>
      </c>
      <c r="W89" s="20">
        <v>21.4</v>
      </c>
      <c r="X89" s="21">
        <v>1.49</v>
      </c>
      <c r="Y89" s="20">
        <v>19.3</v>
      </c>
      <c r="Z89" s="19">
        <v>435</v>
      </c>
      <c r="AA89" s="20">
        <v>6.7</v>
      </c>
      <c r="AB89" s="19">
        <v>192</v>
      </c>
      <c r="AC89" s="19">
        <v>4284</v>
      </c>
      <c r="AD89" s="20">
        <v>10.8</v>
      </c>
      <c r="AE89" s="19">
        <v>2891</v>
      </c>
      <c r="AF89" s="19">
        <v>719.5</v>
      </c>
      <c r="AG89" s="19">
        <v>371</v>
      </c>
      <c r="AH89" s="19">
        <v>1335</v>
      </c>
      <c r="AI89" s="20">
        <v>10.3</v>
      </c>
      <c r="AJ89" s="20">
        <v>9.1</v>
      </c>
      <c r="AK89" s="21">
        <v>1.22</v>
      </c>
    </row>
    <row r="90" spans="1:37" x14ac:dyDescent="0.4">
      <c r="A90" t="s">
        <v>414</v>
      </c>
      <c r="B90" t="s">
        <v>327</v>
      </c>
      <c r="C90">
        <v>57</v>
      </c>
      <c r="D90" s="20">
        <v>28.8</v>
      </c>
      <c r="E90" s="19">
        <v>2273</v>
      </c>
      <c r="F90" s="20">
        <v>125.2</v>
      </c>
      <c r="G90" s="20">
        <f t="shared" si="4"/>
        <v>22.032556093268806</v>
      </c>
      <c r="H90">
        <v>99.9</v>
      </c>
      <c r="I90" s="20">
        <f t="shared" si="5"/>
        <v>39.555653321601412</v>
      </c>
      <c r="J90" s="21">
        <v>26.78</v>
      </c>
      <c r="K90" s="20">
        <f t="shared" si="6"/>
        <v>10.603607567091949</v>
      </c>
      <c r="L90" s="20">
        <v>21.9</v>
      </c>
      <c r="M90" s="21">
        <v>5.69</v>
      </c>
      <c r="N90" s="20">
        <v>155.4</v>
      </c>
      <c r="O90" s="20">
        <f t="shared" si="7"/>
        <v>27.347118345798506</v>
      </c>
      <c r="P90" s="20">
        <v>31.8</v>
      </c>
      <c r="Q90" s="19">
        <v>768</v>
      </c>
      <c r="R90" s="20">
        <v>8.1</v>
      </c>
      <c r="S90" s="20">
        <v>10.7</v>
      </c>
      <c r="T90" s="20">
        <v>477.5</v>
      </c>
      <c r="U90" s="20">
        <v>0.7</v>
      </c>
      <c r="V90" s="20">
        <v>1.4</v>
      </c>
      <c r="W90" s="20">
        <v>27.1</v>
      </c>
      <c r="X90" s="21">
        <v>1.99</v>
      </c>
      <c r="Y90" s="20">
        <v>9.8000000000000007</v>
      </c>
      <c r="Z90" s="19">
        <v>536</v>
      </c>
      <c r="AA90" s="20">
        <v>9.8000000000000007</v>
      </c>
      <c r="AB90" s="19">
        <v>95</v>
      </c>
      <c r="AC90" s="19">
        <v>5242</v>
      </c>
      <c r="AD90" s="20">
        <v>13.2</v>
      </c>
      <c r="AE90" s="19">
        <v>4409</v>
      </c>
      <c r="AF90" s="19">
        <v>1024</v>
      </c>
      <c r="AG90" s="19">
        <v>518</v>
      </c>
      <c r="AH90" s="19">
        <v>2114</v>
      </c>
      <c r="AI90" s="20">
        <v>14.3</v>
      </c>
      <c r="AJ90" s="20">
        <v>12.8</v>
      </c>
      <c r="AK90" s="21">
        <v>1.97</v>
      </c>
    </row>
    <row r="91" spans="1:37" x14ac:dyDescent="0.4">
      <c r="A91" t="s">
        <v>415</v>
      </c>
      <c r="B91" t="s">
        <v>327</v>
      </c>
      <c r="C91">
        <v>50</v>
      </c>
      <c r="D91" s="20">
        <v>23.8</v>
      </c>
      <c r="E91" s="19">
        <v>2213</v>
      </c>
      <c r="F91" s="20">
        <v>73.099999999999994</v>
      </c>
      <c r="G91" s="20">
        <f t="shared" si="4"/>
        <v>13.212833258020783</v>
      </c>
      <c r="H91">
        <v>53.1</v>
      </c>
      <c r="I91" s="20">
        <f t="shared" si="5"/>
        <v>21.595119746949841</v>
      </c>
      <c r="J91" s="21">
        <v>17.34</v>
      </c>
      <c r="K91" s="20">
        <f t="shared" si="6"/>
        <v>7.0519656574785357</v>
      </c>
      <c r="L91" s="20">
        <v>9.4</v>
      </c>
      <c r="M91" s="21">
        <v>1.27</v>
      </c>
      <c r="N91" s="20">
        <v>348.9</v>
      </c>
      <c r="O91" s="20">
        <f t="shared" si="7"/>
        <v>63.063714414821504</v>
      </c>
      <c r="P91" s="20">
        <v>11.9</v>
      </c>
      <c r="Q91" s="19">
        <v>329</v>
      </c>
      <c r="R91" s="20">
        <v>2.5</v>
      </c>
      <c r="S91" s="20">
        <v>4.0999999999999996</v>
      </c>
      <c r="T91" s="20">
        <v>126.5</v>
      </c>
      <c r="U91" s="20">
        <v>1.2</v>
      </c>
      <c r="V91" s="20">
        <v>0.9</v>
      </c>
      <c r="W91" s="20">
        <v>14.2</v>
      </c>
      <c r="X91" s="21">
        <v>1.06</v>
      </c>
      <c r="Y91" s="20">
        <v>3.6</v>
      </c>
      <c r="Z91" s="19">
        <v>220</v>
      </c>
      <c r="AA91" s="20">
        <v>5.8</v>
      </c>
      <c r="AB91" s="19">
        <v>47</v>
      </c>
      <c r="AC91" s="19">
        <v>3535</v>
      </c>
      <c r="AD91" s="20">
        <v>8.6999999999999993</v>
      </c>
      <c r="AE91" s="19">
        <v>2055</v>
      </c>
      <c r="AF91" s="19">
        <v>422.5</v>
      </c>
      <c r="AG91" s="19">
        <v>221</v>
      </c>
      <c r="AH91" s="19">
        <v>982</v>
      </c>
      <c r="AI91" s="20">
        <v>7.6</v>
      </c>
      <c r="AJ91" s="20">
        <v>10.1</v>
      </c>
      <c r="AK91" s="21">
        <v>1.26</v>
      </c>
    </row>
    <row r="92" spans="1:37" x14ac:dyDescent="0.4">
      <c r="A92" t="s">
        <v>416</v>
      </c>
      <c r="B92" t="s">
        <v>327</v>
      </c>
      <c r="C92">
        <v>50</v>
      </c>
      <c r="D92" s="20">
        <v>25.1</v>
      </c>
      <c r="E92" s="19">
        <v>2705</v>
      </c>
      <c r="F92" s="20">
        <v>104.4</v>
      </c>
      <c r="G92" s="20">
        <f t="shared" si="4"/>
        <v>15.438077634011091</v>
      </c>
      <c r="H92">
        <v>108</v>
      </c>
      <c r="I92" s="20">
        <f t="shared" si="5"/>
        <v>35.93345656192237</v>
      </c>
      <c r="J92" s="21">
        <v>29.85</v>
      </c>
      <c r="K92" s="20">
        <f t="shared" si="6"/>
        <v>9.9316081330868773</v>
      </c>
      <c r="L92" s="20">
        <v>19</v>
      </c>
      <c r="M92" s="21">
        <v>1.82</v>
      </c>
      <c r="N92" s="20">
        <v>293.10000000000002</v>
      </c>
      <c r="O92" s="20">
        <f t="shared" si="7"/>
        <v>43.341959334565622</v>
      </c>
      <c r="P92" s="20">
        <v>23.4</v>
      </c>
      <c r="Q92" s="19">
        <v>581</v>
      </c>
      <c r="R92" s="20">
        <v>1.3</v>
      </c>
      <c r="S92" s="20">
        <v>9.3000000000000007</v>
      </c>
      <c r="T92" s="20">
        <v>386</v>
      </c>
      <c r="U92" s="20">
        <v>0.9</v>
      </c>
      <c r="V92" s="20">
        <v>1.1000000000000001</v>
      </c>
      <c r="W92" s="20">
        <v>24.8</v>
      </c>
      <c r="X92" s="21">
        <v>1.52</v>
      </c>
      <c r="Y92" s="20">
        <v>4.5</v>
      </c>
      <c r="Z92" s="19">
        <v>404</v>
      </c>
      <c r="AA92" s="20">
        <v>7.5</v>
      </c>
      <c r="AB92" s="19">
        <v>184.5</v>
      </c>
      <c r="AC92" s="19">
        <v>6539</v>
      </c>
      <c r="AD92" s="20">
        <v>16.600000000000001</v>
      </c>
      <c r="AE92" s="19">
        <v>3303</v>
      </c>
      <c r="AF92" s="19">
        <v>817</v>
      </c>
      <c r="AG92" s="19">
        <v>438</v>
      </c>
      <c r="AH92" s="19">
        <v>1348</v>
      </c>
      <c r="AI92" s="20">
        <v>12.6</v>
      </c>
      <c r="AJ92" s="20">
        <v>13.3</v>
      </c>
      <c r="AK92" s="21">
        <v>1.85</v>
      </c>
    </row>
    <row r="93" spans="1:37" x14ac:dyDescent="0.4">
      <c r="A93" t="s">
        <v>417</v>
      </c>
      <c r="B93" t="s">
        <v>327</v>
      </c>
      <c r="C93">
        <v>50</v>
      </c>
      <c r="D93" s="20">
        <v>18.899999999999999</v>
      </c>
      <c r="E93" s="19">
        <v>2447</v>
      </c>
      <c r="F93" s="20">
        <v>98.2</v>
      </c>
      <c r="G93" s="20">
        <f t="shared" si="4"/>
        <v>16.052308949734371</v>
      </c>
      <c r="H93">
        <v>92.2</v>
      </c>
      <c r="I93" s="20">
        <f t="shared" si="5"/>
        <v>33.910911319983654</v>
      </c>
      <c r="J93" s="21">
        <v>33.369999999999997</v>
      </c>
      <c r="K93" s="20">
        <f t="shared" si="6"/>
        <v>12.273395995096035</v>
      </c>
      <c r="L93" s="20">
        <v>9.6999999999999993</v>
      </c>
      <c r="M93" s="21">
        <v>1.41</v>
      </c>
      <c r="N93" s="20">
        <v>294.39999999999998</v>
      </c>
      <c r="O93" s="20">
        <f t="shared" si="7"/>
        <v>48.124233755619123</v>
      </c>
      <c r="P93" s="20">
        <v>14.6</v>
      </c>
      <c r="Q93" s="19">
        <v>391</v>
      </c>
      <c r="R93" s="20">
        <v>4</v>
      </c>
      <c r="S93" s="20">
        <v>7.8</v>
      </c>
      <c r="T93" s="20">
        <v>194</v>
      </c>
      <c r="U93" s="20">
        <v>0.7</v>
      </c>
      <c r="V93" s="20">
        <v>1.3</v>
      </c>
      <c r="W93" s="20">
        <v>20.2</v>
      </c>
      <c r="X93" s="21">
        <v>1</v>
      </c>
      <c r="Y93" s="20">
        <v>3.6</v>
      </c>
      <c r="Z93" s="19">
        <v>257</v>
      </c>
      <c r="AA93" s="20">
        <v>5.8</v>
      </c>
      <c r="AB93" s="19">
        <v>39</v>
      </c>
      <c r="AC93" s="19">
        <v>3323</v>
      </c>
      <c r="AD93" s="20">
        <v>8.4</v>
      </c>
      <c r="AE93" s="19">
        <v>2432.5</v>
      </c>
      <c r="AF93" s="19">
        <v>833</v>
      </c>
      <c r="AG93" s="19">
        <v>263</v>
      </c>
      <c r="AH93" s="19">
        <v>1420</v>
      </c>
      <c r="AI93" s="20">
        <v>7.8</v>
      </c>
      <c r="AJ93" s="20">
        <v>12.7</v>
      </c>
      <c r="AK93" s="21">
        <v>1.08</v>
      </c>
    </row>
    <row r="94" spans="1:37" x14ac:dyDescent="0.4">
      <c r="A94" t="s">
        <v>418</v>
      </c>
      <c r="B94" t="s">
        <v>327</v>
      </c>
      <c r="C94">
        <v>56</v>
      </c>
      <c r="D94" s="20">
        <v>18.8</v>
      </c>
      <c r="E94" s="19">
        <v>1855</v>
      </c>
      <c r="F94" s="20">
        <v>62.2</v>
      </c>
      <c r="G94" s="20">
        <f t="shared" si="4"/>
        <v>13.412398921832885</v>
      </c>
      <c r="H94">
        <v>54.8</v>
      </c>
      <c r="I94" s="20">
        <f t="shared" si="5"/>
        <v>26.587601078167118</v>
      </c>
      <c r="J94" s="21">
        <v>15.17</v>
      </c>
      <c r="K94" s="20">
        <f t="shared" si="6"/>
        <v>7.3601078167115901</v>
      </c>
      <c r="L94" s="20">
        <v>8.6999999999999993</v>
      </c>
      <c r="M94" s="21">
        <v>1.84</v>
      </c>
      <c r="N94" s="20">
        <v>239.5</v>
      </c>
      <c r="O94" s="20">
        <f t="shared" si="7"/>
        <v>51.644204851752015</v>
      </c>
      <c r="P94" s="20">
        <v>16.7</v>
      </c>
      <c r="Q94" s="19">
        <v>424</v>
      </c>
      <c r="R94" s="20">
        <v>1.5</v>
      </c>
      <c r="S94" s="20">
        <v>7.8</v>
      </c>
      <c r="T94" s="20">
        <v>385</v>
      </c>
      <c r="U94" s="20">
        <v>0.8</v>
      </c>
      <c r="V94" s="20">
        <v>0.8</v>
      </c>
      <c r="W94" s="20">
        <v>19.7</v>
      </c>
      <c r="X94" s="21">
        <v>2.0099999999999998</v>
      </c>
      <c r="Y94" s="20">
        <v>11.6</v>
      </c>
      <c r="Z94" s="19">
        <v>458</v>
      </c>
      <c r="AA94" s="20">
        <v>6.7</v>
      </c>
      <c r="AB94" s="19">
        <v>177.5</v>
      </c>
      <c r="AC94" s="19">
        <v>3428</v>
      </c>
      <c r="AD94" s="20">
        <v>8.6999999999999993</v>
      </c>
      <c r="AE94" s="19">
        <v>3011.5</v>
      </c>
      <c r="AF94" s="19">
        <v>378</v>
      </c>
      <c r="AG94" s="19">
        <v>306</v>
      </c>
      <c r="AH94" s="19">
        <v>956</v>
      </c>
      <c r="AI94" s="20">
        <v>10.7</v>
      </c>
      <c r="AJ94" s="20">
        <v>7.5</v>
      </c>
      <c r="AK94" s="21">
        <v>1.25</v>
      </c>
    </row>
    <row r="95" spans="1:37" x14ac:dyDescent="0.4">
      <c r="A95" t="s">
        <v>419</v>
      </c>
      <c r="B95" t="s">
        <v>327</v>
      </c>
      <c r="C95">
        <v>51</v>
      </c>
      <c r="D95" s="20">
        <v>24.2</v>
      </c>
      <c r="E95" s="19">
        <v>1331</v>
      </c>
      <c r="F95" s="20">
        <v>73.099999999999994</v>
      </c>
      <c r="G95" s="20">
        <f t="shared" si="4"/>
        <v>21.96844477836213</v>
      </c>
      <c r="H95">
        <v>31.8</v>
      </c>
      <c r="I95" s="20">
        <f t="shared" si="5"/>
        <v>21.502629601803154</v>
      </c>
      <c r="J95" s="21">
        <v>6.82</v>
      </c>
      <c r="K95" s="20">
        <f t="shared" si="6"/>
        <v>4.6115702479338845</v>
      </c>
      <c r="L95" s="20">
        <v>7.2</v>
      </c>
      <c r="M95" s="21">
        <v>2.12</v>
      </c>
      <c r="N95" s="20">
        <v>179</v>
      </c>
      <c r="O95" s="20">
        <f t="shared" si="7"/>
        <v>53.794139744552972</v>
      </c>
      <c r="P95" s="20">
        <v>7.6</v>
      </c>
      <c r="Q95" s="19">
        <v>151</v>
      </c>
      <c r="R95" s="20">
        <v>40.4</v>
      </c>
      <c r="S95" s="20">
        <v>4.7</v>
      </c>
      <c r="T95" s="20">
        <v>190</v>
      </c>
      <c r="U95" s="20">
        <v>0.8</v>
      </c>
      <c r="V95" s="20">
        <v>0.8</v>
      </c>
      <c r="W95" s="20">
        <v>16.100000000000001</v>
      </c>
      <c r="X95" s="21">
        <v>0.88</v>
      </c>
      <c r="Y95" s="20">
        <v>5.6</v>
      </c>
      <c r="Z95" s="19">
        <v>137</v>
      </c>
      <c r="AA95" s="20">
        <v>5.0999999999999996</v>
      </c>
      <c r="AB95" s="19">
        <v>18</v>
      </c>
      <c r="AC95" s="19">
        <v>3271</v>
      </c>
      <c r="AD95" s="20">
        <v>8.3000000000000007</v>
      </c>
      <c r="AE95" s="19">
        <v>1405</v>
      </c>
      <c r="AF95" s="19">
        <v>196</v>
      </c>
      <c r="AG95" s="19">
        <v>264</v>
      </c>
      <c r="AH95" s="19">
        <v>987</v>
      </c>
      <c r="AI95" s="20">
        <v>6.3</v>
      </c>
      <c r="AJ95" s="20">
        <v>6.8</v>
      </c>
      <c r="AK95" s="21">
        <v>1.07</v>
      </c>
    </row>
    <row r="96" spans="1:37" x14ac:dyDescent="0.4">
      <c r="A96" t="s">
        <v>420</v>
      </c>
      <c r="B96" t="s">
        <v>327</v>
      </c>
      <c r="C96">
        <v>55</v>
      </c>
      <c r="D96" s="20">
        <v>24.5</v>
      </c>
      <c r="E96" s="19">
        <v>2773</v>
      </c>
      <c r="F96" s="20">
        <v>106.2</v>
      </c>
      <c r="G96" s="20">
        <f t="shared" si="4"/>
        <v>15.319148936170212</v>
      </c>
      <c r="H96">
        <v>81.3</v>
      </c>
      <c r="I96" s="20">
        <f t="shared" si="5"/>
        <v>26.386584926072842</v>
      </c>
      <c r="J96" s="21">
        <v>24.88</v>
      </c>
      <c r="K96" s="20">
        <f t="shared" si="6"/>
        <v>8.0750090155066712</v>
      </c>
      <c r="L96" s="20">
        <v>11.5</v>
      </c>
      <c r="M96" s="21">
        <v>1.86</v>
      </c>
      <c r="N96" s="20">
        <v>345.6</v>
      </c>
      <c r="O96" s="20">
        <f t="shared" si="7"/>
        <v>49.852145690587811</v>
      </c>
      <c r="P96" s="20">
        <v>17.5</v>
      </c>
      <c r="Q96" s="19">
        <v>603</v>
      </c>
      <c r="R96" s="20">
        <v>18</v>
      </c>
      <c r="S96" s="20">
        <v>6.4</v>
      </c>
      <c r="T96" s="20">
        <v>189</v>
      </c>
      <c r="U96" s="20">
        <v>1.5</v>
      </c>
      <c r="V96" s="20">
        <v>1.9</v>
      </c>
      <c r="W96" s="20">
        <v>31.6</v>
      </c>
      <c r="X96" s="21">
        <v>1.62</v>
      </c>
      <c r="Y96" s="20">
        <v>7.3</v>
      </c>
      <c r="Z96" s="19">
        <v>325</v>
      </c>
      <c r="AA96" s="20">
        <v>7.1</v>
      </c>
      <c r="AB96" s="19">
        <v>115.5</v>
      </c>
      <c r="AC96" s="19">
        <v>4555</v>
      </c>
      <c r="AD96" s="20">
        <v>11.5</v>
      </c>
      <c r="AE96" s="19">
        <v>3209.5</v>
      </c>
      <c r="AF96" s="19">
        <v>865.5</v>
      </c>
      <c r="AG96" s="19">
        <v>336</v>
      </c>
      <c r="AH96" s="19">
        <v>1694</v>
      </c>
      <c r="AI96" s="20">
        <v>9.5</v>
      </c>
      <c r="AJ96" s="20">
        <v>11.3</v>
      </c>
      <c r="AK96" s="21">
        <v>1.43</v>
      </c>
    </row>
    <row r="97" spans="1:37" x14ac:dyDescent="0.4">
      <c r="A97" t="s">
        <v>421</v>
      </c>
      <c r="B97" t="s">
        <v>327</v>
      </c>
      <c r="C97">
        <v>54</v>
      </c>
      <c r="D97" s="20">
        <v>22.6</v>
      </c>
      <c r="E97" s="19">
        <v>2448</v>
      </c>
      <c r="F97" s="20">
        <v>88.2</v>
      </c>
      <c r="G97" s="20">
        <f t="shared" si="4"/>
        <v>14.411764705882355</v>
      </c>
      <c r="H97">
        <v>91.2</v>
      </c>
      <c r="I97" s="20">
        <f t="shared" si="5"/>
        <v>33.529411764705884</v>
      </c>
      <c r="J97" s="21">
        <v>19.37</v>
      </c>
      <c r="K97" s="20">
        <f t="shared" si="6"/>
        <v>7.1213235294117645</v>
      </c>
      <c r="L97" s="20">
        <v>24.5</v>
      </c>
      <c r="M97" s="21">
        <v>6.15</v>
      </c>
      <c r="N97" s="20">
        <v>294</v>
      </c>
      <c r="O97" s="20">
        <f t="shared" si="7"/>
        <v>48.03921568627451</v>
      </c>
      <c r="P97" s="20">
        <v>23.4</v>
      </c>
      <c r="Q97" s="19">
        <v>159</v>
      </c>
      <c r="R97" s="20">
        <v>7.4</v>
      </c>
      <c r="S97" s="20">
        <v>19.100000000000001</v>
      </c>
      <c r="T97" s="20">
        <v>163.5</v>
      </c>
      <c r="U97" s="20">
        <v>1</v>
      </c>
      <c r="V97" s="20">
        <v>1.2</v>
      </c>
      <c r="W97" s="20">
        <v>18.5</v>
      </c>
      <c r="X97" s="21">
        <v>1.58</v>
      </c>
      <c r="Y97" s="20">
        <v>5.8</v>
      </c>
      <c r="Z97" s="19">
        <v>505</v>
      </c>
      <c r="AA97" s="20">
        <v>5.9</v>
      </c>
      <c r="AB97" s="19">
        <v>84</v>
      </c>
      <c r="AC97" s="19">
        <v>5897</v>
      </c>
      <c r="AD97" s="20">
        <v>15.1</v>
      </c>
      <c r="AE97" s="19">
        <v>3848</v>
      </c>
      <c r="AF97" s="19">
        <v>609.5</v>
      </c>
      <c r="AG97" s="19">
        <v>529</v>
      </c>
      <c r="AH97" s="19">
        <v>1248</v>
      </c>
      <c r="AI97" s="20">
        <v>15</v>
      </c>
      <c r="AJ97" s="20">
        <v>8.6</v>
      </c>
      <c r="AK97" s="21">
        <v>1.9</v>
      </c>
    </row>
    <row r="98" spans="1:37" x14ac:dyDescent="0.4">
      <c r="A98" t="s">
        <v>422</v>
      </c>
      <c r="B98" t="s">
        <v>327</v>
      </c>
      <c r="C98">
        <v>51</v>
      </c>
      <c r="D98" s="20">
        <v>23</v>
      </c>
      <c r="E98" s="19">
        <v>1775</v>
      </c>
      <c r="F98" s="20">
        <v>72.599999999999994</v>
      </c>
      <c r="G98" s="20">
        <f t="shared" si="4"/>
        <v>16.36056338028169</v>
      </c>
      <c r="H98">
        <v>70.5</v>
      </c>
      <c r="I98" s="20">
        <f t="shared" si="5"/>
        <v>35.746478873239433</v>
      </c>
      <c r="J98" s="21">
        <v>17.489999999999998</v>
      </c>
      <c r="K98" s="20">
        <f t="shared" si="6"/>
        <v>8.868169014084506</v>
      </c>
      <c r="L98" s="20">
        <v>10.199999999999999</v>
      </c>
      <c r="M98" s="21">
        <v>3.24</v>
      </c>
      <c r="N98" s="20">
        <v>200.6</v>
      </c>
      <c r="O98" s="20">
        <f t="shared" si="7"/>
        <v>45.205633802816905</v>
      </c>
      <c r="P98" s="20">
        <v>7.6</v>
      </c>
      <c r="Q98" s="19">
        <v>342</v>
      </c>
      <c r="R98" s="20">
        <v>10.5</v>
      </c>
      <c r="S98" s="20">
        <v>7.1</v>
      </c>
      <c r="T98" s="20">
        <v>152</v>
      </c>
      <c r="U98" s="20">
        <v>0.7</v>
      </c>
      <c r="V98" s="20">
        <v>0.8</v>
      </c>
      <c r="W98" s="20">
        <v>16.2</v>
      </c>
      <c r="X98" s="21">
        <v>0.94</v>
      </c>
      <c r="Y98" s="20">
        <v>11.4</v>
      </c>
      <c r="Z98" s="19">
        <v>183</v>
      </c>
      <c r="AA98" s="20">
        <v>4.9000000000000004</v>
      </c>
      <c r="AB98" s="19">
        <v>45</v>
      </c>
      <c r="AC98" s="19">
        <v>3030</v>
      </c>
      <c r="AD98" s="20">
        <v>7.7</v>
      </c>
      <c r="AE98" s="19">
        <v>1581</v>
      </c>
      <c r="AF98" s="19">
        <v>271.5</v>
      </c>
      <c r="AG98" s="19">
        <v>240</v>
      </c>
      <c r="AH98" s="19">
        <v>924</v>
      </c>
      <c r="AI98" s="20">
        <v>6.6</v>
      </c>
      <c r="AJ98" s="20">
        <v>8.4</v>
      </c>
      <c r="AK98" s="21">
        <v>0.92</v>
      </c>
    </row>
    <row r="99" spans="1:37" x14ac:dyDescent="0.4">
      <c r="A99" t="s">
        <v>423</v>
      </c>
      <c r="B99" t="s">
        <v>327</v>
      </c>
      <c r="C99">
        <v>53</v>
      </c>
      <c r="D99" s="20">
        <v>25</v>
      </c>
      <c r="E99" s="19">
        <v>1975</v>
      </c>
      <c r="F99" s="20">
        <v>92.9</v>
      </c>
      <c r="G99" s="20">
        <f t="shared" si="4"/>
        <v>18.815189873417722</v>
      </c>
      <c r="H99">
        <v>83.7</v>
      </c>
      <c r="I99" s="20">
        <f t="shared" si="5"/>
        <v>38.141772151898742</v>
      </c>
      <c r="J99" s="21">
        <v>25.11</v>
      </c>
      <c r="K99" s="20">
        <f t="shared" si="6"/>
        <v>11.44253164556962</v>
      </c>
      <c r="L99" s="20">
        <v>9</v>
      </c>
      <c r="M99" s="21">
        <v>4.08</v>
      </c>
      <c r="N99" s="20">
        <v>196.8</v>
      </c>
      <c r="O99" s="20">
        <f t="shared" si="7"/>
        <v>39.858227848101265</v>
      </c>
      <c r="P99" s="20">
        <v>7.9</v>
      </c>
      <c r="Q99" s="19">
        <v>319</v>
      </c>
      <c r="R99" s="20">
        <v>6.6</v>
      </c>
      <c r="S99" s="20">
        <v>7.6</v>
      </c>
      <c r="T99" s="20">
        <v>92</v>
      </c>
      <c r="U99" s="20">
        <v>1.1000000000000001</v>
      </c>
      <c r="V99" s="20">
        <v>1.1000000000000001</v>
      </c>
      <c r="W99" s="20">
        <v>21.9</v>
      </c>
      <c r="X99" s="21">
        <v>1.24</v>
      </c>
      <c r="Y99" s="20">
        <v>9.6999999999999993</v>
      </c>
      <c r="Z99" s="19">
        <v>185</v>
      </c>
      <c r="AA99" s="20">
        <v>5.5</v>
      </c>
      <c r="AB99" s="19">
        <v>44.5</v>
      </c>
      <c r="AC99" s="19">
        <v>3554</v>
      </c>
      <c r="AD99" s="20">
        <v>9.1999999999999993</v>
      </c>
      <c r="AE99" s="19">
        <v>2233.5</v>
      </c>
      <c r="AF99" s="19">
        <v>534</v>
      </c>
      <c r="AG99" s="19">
        <v>213</v>
      </c>
      <c r="AH99" s="19">
        <v>1210</v>
      </c>
      <c r="AI99" s="20">
        <v>6.1</v>
      </c>
      <c r="AJ99" s="20">
        <v>10.5</v>
      </c>
      <c r="AK99" s="21">
        <v>0.9</v>
      </c>
    </row>
    <row r="100" spans="1:37" x14ac:dyDescent="0.4">
      <c r="A100" t="s">
        <v>424</v>
      </c>
      <c r="B100" t="s">
        <v>327</v>
      </c>
      <c r="C100">
        <v>50</v>
      </c>
      <c r="D100" s="20">
        <v>32</v>
      </c>
      <c r="E100" s="19">
        <v>1909</v>
      </c>
      <c r="F100" s="20">
        <v>80.8</v>
      </c>
      <c r="G100" s="20">
        <f t="shared" si="4"/>
        <v>16.930330015715032</v>
      </c>
      <c r="H100">
        <v>69.099999999999994</v>
      </c>
      <c r="I100" s="20">
        <f t="shared" si="5"/>
        <v>32.577265584075434</v>
      </c>
      <c r="J100" s="21">
        <v>19.670000000000002</v>
      </c>
      <c r="K100" s="20">
        <f t="shared" si="6"/>
        <v>9.2734415924567859</v>
      </c>
      <c r="L100" s="20">
        <v>11.4</v>
      </c>
      <c r="M100" s="21">
        <v>2.95</v>
      </c>
      <c r="N100" s="20">
        <v>229.8</v>
      </c>
      <c r="O100" s="20">
        <f t="shared" si="7"/>
        <v>48.150864326872714</v>
      </c>
      <c r="P100" s="20">
        <v>15.1</v>
      </c>
      <c r="Q100" s="19">
        <v>776</v>
      </c>
      <c r="R100" s="20">
        <v>13.6</v>
      </c>
      <c r="S100" s="20">
        <v>6.2</v>
      </c>
      <c r="T100" s="20">
        <v>484.5</v>
      </c>
      <c r="U100" s="20">
        <v>0.6</v>
      </c>
      <c r="V100" s="20">
        <v>1.1000000000000001</v>
      </c>
      <c r="W100" s="20">
        <v>17</v>
      </c>
      <c r="X100" s="21">
        <v>1.56</v>
      </c>
      <c r="Y100" s="20">
        <v>5.8</v>
      </c>
      <c r="Z100" s="19">
        <v>361</v>
      </c>
      <c r="AA100" s="20">
        <v>7</v>
      </c>
      <c r="AB100" s="19">
        <v>113.5</v>
      </c>
      <c r="AC100" s="19">
        <v>3512</v>
      </c>
      <c r="AD100" s="20">
        <v>8.8000000000000007</v>
      </c>
      <c r="AE100" s="19">
        <v>2660.5</v>
      </c>
      <c r="AF100" s="19">
        <v>452.5</v>
      </c>
      <c r="AG100" s="19">
        <v>269</v>
      </c>
      <c r="AH100" s="19">
        <v>1214</v>
      </c>
      <c r="AI100" s="20">
        <v>8.4</v>
      </c>
      <c r="AJ100" s="20">
        <v>8.1999999999999993</v>
      </c>
      <c r="AK100" s="21">
        <v>1.25</v>
      </c>
    </row>
    <row r="101" spans="1:37" x14ac:dyDescent="0.4">
      <c r="A101" t="s">
        <v>425</v>
      </c>
      <c r="B101" t="s">
        <v>327</v>
      </c>
      <c r="C101">
        <v>54</v>
      </c>
      <c r="D101" s="20">
        <v>22.6</v>
      </c>
      <c r="E101" s="19">
        <v>1788</v>
      </c>
      <c r="F101" s="20">
        <v>59</v>
      </c>
      <c r="G101" s="20">
        <f t="shared" si="4"/>
        <v>13.199105145413871</v>
      </c>
      <c r="H101">
        <v>70.099999999999994</v>
      </c>
      <c r="I101" s="20">
        <f t="shared" si="5"/>
        <v>35.285234899328863</v>
      </c>
      <c r="J101" s="21">
        <v>22.16</v>
      </c>
      <c r="K101" s="20">
        <f t="shared" si="6"/>
        <v>11.154362416107382</v>
      </c>
      <c r="L101" s="20">
        <v>11.9</v>
      </c>
      <c r="M101" s="21">
        <v>1.65</v>
      </c>
      <c r="N101" s="20">
        <v>224.6</v>
      </c>
      <c r="O101" s="20">
        <f t="shared" si="7"/>
        <v>50.246085011185684</v>
      </c>
      <c r="P101" s="20">
        <v>11.7</v>
      </c>
      <c r="Q101" s="19">
        <v>269</v>
      </c>
      <c r="R101" s="20">
        <v>1.2</v>
      </c>
      <c r="S101" s="20">
        <v>8.9</v>
      </c>
      <c r="T101" s="20">
        <v>75.5</v>
      </c>
      <c r="U101" s="20">
        <v>0.4</v>
      </c>
      <c r="V101" s="20">
        <v>0.6</v>
      </c>
      <c r="W101" s="20">
        <v>11.3</v>
      </c>
      <c r="X101" s="21">
        <v>0.79</v>
      </c>
      <c r="Y101" s="20">
        <v>3.5</v>
      </c>
      <c r="Z101" s="19">
        <v>380</v>
      </c>
      <c r="AA101" s="20">
        <v>4.2</v>
      </c>
      <c r="AB101" s="19">
        <v>58.5</v>
      </c>
      <c r="AC101" s="19">
        <v>4220</v>
      </c>
      <c r="AD101" s="20">
        <v>10.7</v>
      </c>
      <c r="AE101" s="19">
        <v>2110</v>
      </c>
      <c r="AF101" s="19">
        <v>514</v>
      </c>
      <c r="AG101" s="19">
        <v>238</v>
      </c>
      <c r="AH101" s="19">
        <v>961</v>
      </c>
      <c r="AI101" s="20">
        <v>5.9</v>
      </c>
      <c r="AJ101" s="20">
        <v>7.3</v>
      </c>
      <c r="AK101" s="21">
        <v>1.19</v>
      </c>
    </row>
    <row r="102" spans="1:37" x14ac:dyDescent="0.4">
      <c r="A102" t="s">
        <v>426</v>
      </c>
      <c r="B102" t="s">
        <v>327</v>
      </c>
      <c r="C102">
        <v>50</v>
      </c>
      <c r="D102" s="20">
        <v>21.5</v>
      </c>
      <c r="E102" s="19">
        <v>2149</v>
      </c>
      <c r="F102" s="20">
        <v>71.599999999999994</v>
      </c>
      <c r="G102" s="20">
        <f t="shared" si="4"/>
        <v>13.327128897161469</v>
      </c>
      <c r="H102">
        <v>62.1</v>
      </c>
      <c r="I102" s="20">
        <f t="shared" si="5"/>
        <v>26.007445323406237</v>
      </c>
      <c r="J102" s="21">
        <v>22.27</v>
      </c>
      <c r="K102" s="20">
        <f t="shared" si="6"/>
        <v>9.326663564448582</v>
      </c>
      <c r="L102" s="20">
        <v>9.3000000000000007</v>
      </c>
      <c r="M102" s="21">
        <v>1.35</v>
      </c>
      <c r="N102" s="20">
        <v>277.39999999999998</v>
      </c>
      <c r="O102" s="20">
        <f t="shared" si="7"/>
        <v>51.633317822242894</v>
      </c>
      <c r="P102" s="20">
        <v>13.7</v>
      </c>
      <c r="Q102" s="19">
        <v>341</v>
      </c>
      <c r="R102" s="20">
        <v>1.7</v>
      </c>
      <c r="S102" s="20">
        <v>4.8</v>
      </c>
      <c r="T102" s="20">
        <v>125.5</v>
      </c>
      <c r="U102" s="20">
        <v>0.6</v>
      </c>
      <c r="V102" s="20">
        <v>0.9</v>
      </c>
      <c r="W102" s="20">
        <v>18.5</v>
      </c>
      <c r="X102" s="21">
        <v>1.03</v>
      </c>
      <c r="Y102" s="20">
        <v>4.0999999999999996</v>
      </c>
      <c r="Z102" s="19">
        <v>275</v>
      </c>
      <c r="AA102" s="20">
        <v>5.6</v>
      </c>
      <c r="AB102" s="19">
        <v>49.5</v>
      </c>
      <c r="AC102" s="19">
        <v>4765</v>
      </c>
      <c r="AD102" s="20">
        <v>12.1</v>
      </c>
      <c r="AE102" s="19">
        <v>2276.5</v>
      </c>
      <c r="AF102" s="19">
        <v>518</v>
      </c>
      <c r="AG102" s="19">
        <v>292</v>
      </c>
      <c r="AH102" s="19">
        <v>1105</v>
      </c>
      <c r="AI102" s="20">
        <v>6.3</v>
      </c>
      <c r="AJ102" s="20">
        <v>7.2</v>
      </c>
      <c r="AK102" s="21">
        <v>1.01</v>
      </c>
    </row>
    <row r="103" spans="1:37" x14ac:dyDescent="0.4">
      <c r="A103" t="s">
        <v>427</v>
      </c>
      <c r="B103" t="s">
        <v>327</v>
      </c>
      <c r="C103">
        <v>53</v>
      </c>
      <c r="D103" s="20">
        <v>23.8</v>
      </c>
      <c r="E103" s="19">
        <v>1902</v>
      </c>
      <c r="F103" s="20">
        <v>86.3</v>
      </c>
      <c r="G103" s="20">
        <f t="shared" si="4"/>
        <v>18.149316508937961</v>
      </c>
      <c r="H103">
        <v>80.8</v>
      </c>
      <c r="I103" s="20">
        <f t="shared" si="5"/>
        <v>38.233438485804413</v>
      </c>
      <c r="J103" s="21">
        <v>22.52</v>
      </c>
      <c r="K103" s="20">
        <f t="shared" si="6"/>
        <v>10.656151419558361</v>
      </c>
      <c r="L103" s="20">
        <v>14.2</v>
      </c>
      <c r="M103" s="21">
        <v>2.29</v>
      </c>
      <c r="N103" s="20">
        <v>189.9</v>
      </c>
      <c r="O103" s="20">
        <f t="shared" si="7"/>
        <v>39.936908517350162</v>
      </c>
      <c r="P103" s="20">
        <v>13.8</v>
      </c>
      <c r="Q103" s="19">
        <v>404</v>
      </c>
      <c r="R103" s="20">
        <v>4</v>
      </c>
      <c r="S103" s="20">
        <v>7</v>
      </c>
      <c r="T103" s="20">
        <v>196.5</v>
      </c>
      <c r="U103" s="20">
        <v>1.3</v>
      </c>
      <c r="V103" s="20">
        <v>0.8</v>
      </c>
      <c r="W103" s="20">
        <v>24.3</v>
      </c>
      <c r="X103" s="21">
        <v>1.46</v>
      </c>
      <c r="Y103" s="20">
        <v>7.2</v>
      </c>
      <c r="Z103" s="19">
        <v>261</v>
      </c>
      <c r="AA103" s="20">
        <v>6.5</v>
      </c>
      <c r="AB103" s="19">
        <v>67</v>
      </c>
      <c r="AC103" s="19">
        <v>2722</v>
      </c>
      <c r="AD103" s="20">
        <v>7</v>
      </c>
      <c r="AE103" s="19">
        <v>2356</v>
      </c>
      <c r="AF103" s="19">
        <v>393.5</v>
      </c>
      <c r="AG103" s="19">
        <v>235</v>
      </c>
      <c r="AH103" s="19">
        <v>1133</v>
      </c>
      <c r="AI103" s="20">
        <v>6.7</v>
      </c>
      <c r="AJ103" s="20">
        <v>8.6</v>
      </c>
      <c r="AK103" s="21">
        <v>0.91</v>
      </c>
    </row>
    <row r="104" spans="1:37" x14ac:dyDescent="0.4">
      <c r="A104" t="s">
        <v>428</v>
      </c>
      <c r="B104" t="s">
        <v>327</v>
      </c>
      <c r="C104">
        <v>51</v>
      </c>
      <c r="D104" s="20">
        <v>21.3</v>
      </c>
      <c r="E104" s="19">
        <v>1781</v>
      </c>
      <c r="F104" s="20">
        <v>102.8</v>
      </c>
      <c r="G104" s="20">
        <f t="shared" si="4"/>
        <v>23.088152723189218</v>
      </c>
      <c r="H104">
        <v>42.4</v>
      </c>
      <c r="I104" s="20">
        <f t="shared" si="5"/>
        <v>21.42616507580011</v>
      </c>
      <c r="J104" s="21">
        <v>8.26</v>
      </c>
      <c r="K104" s="20">
        <f t="shared" si="6"/>
        <v>4.1740595171252108</v>
      </c>
      <c r="L104" s="20">
        <v>7.8</v>
      </c>
      <c r="M104" s="21">
        <v>3.39</v>
      </c>
      <c r="N104" s="20">
        <v>238.2</v>
      </c>
      <c r="O104" s="20">
        <f t="shared" si="7"/>
        <v>53.49803481190343</v>
      </c>
      <c r="P104" s="20">
        <v>16.7</v>
      </c>
      <c r="Q104" s="19">
        <v>119</v>
      </c>
      <c r="R104" s="20">
        <v>15.1</v>
      </c>
      <c r="S104" s="20">
        <v>7.5</v>
      </c>
      <c r="T104" s="20">
        <v>127.5</v>
      </c>
      <c r="U104" s="20">
        <v>0.3</v>
      </c>
      <c r="V104" s="20">
        <v>0.7</v>
      </c>
      <c r="W104" s="20">
        <v>20.5</v>
      </c>
      <c r="X104" s="21">
        <v>1.1299999999999999</v>
      </c>
      <c r="Y104" s="20">
        <v>15.4</v>
      </c>
      <c r="Z104" s="19">
        <v>263</v>
      </c>
      <c r="AA104" s="20">
        <v>4.5999999999999996</v>
      </c>
      <c r="AB104" s="19">
        <v>71</v>
      </c>
      <c r="AC104" s="19">
        <v>3729</v>
      </c>
      <c r="AD104" s="20">
        <v>9.5</v>
      </c>
      <c r="AE104" s="19">
        <v>2204</v>
      </c>
      <c r="AF104" s="19">
        <v>322.5</v>
      </c>
      <c r="AG104" s="19">
        <v>318</v>
      </c>
      <c r="AH104" s="19">
        <v>1005</v>
      </c>
      <c r="AI104" s="20">
        <v>9.4</v>
      </c>
      <c r="AJ104" s="20">
        <v>8.6999999999999993</v>
      </c>
      <c r="AK104" s="21">
        <v>1.58</v>
      </c>
    </row>
    <row r="105" spans="1:37" x14ac:dyDescent="0.4">
      <c r="A105" t="s">
        <v>429</v>
      </c>
      <c r="B105" t="s">
        <v>327</v>
      </c>
      <c r="C105">
        <v>54</v>
      </c>
      <c r="D105" s="20">
        <v>20.9</v>
      </c>
      <c r="E105" s="19">
        <v>1760</v>
      </c>
      <c r="F105" s="20">
        <v>67.8</v>
      </c>
      <c r="G105" s="20">
        <f t="shared" si="4"/>
        <v>15.409090909090908</v>
      </c>
      <c r="H105">
        <v>41.5</v>
      </c>
      <c r="I105" s="20">
        <f t="shared" si="5"/>
        <v>21.22159090909091</v>
      </c>
      <c r="J105" s="21">
        <v>9.2799999999999994</v>
      </c>
      <c r="K105" s="20">
        <f t="shared" si="6"/>
        <v>4.7454545454545451</v>
      </c>
      <c r="L105" s="20">
        <v>8.1</v>
      </c>
      <c r="M105" s="21">
        <v>1.54</v>
      </c>
      <c r="N105" s="20">
        <v>240.2</v>
      </c>
      <c r="O105" s="20">
        <f t="shared" si="7"/>
        <v>54.590909090909093</v>
      </c>
      <c r="P105" s="20">
        <v>8.6</v>
      </c>
      <c r="Q105" s="19">
        <v>222</v>
      </c>
      <c r="R105" s="20">
        <v>1.3</v>
      </c>
      <c r="S105" s="20">
        <v>4.5</v>
      </c>
      <c r="T105" s="20">
        <v>109.5</v>
      </c>
      <c r="U105" s="20">
        <v>1</v>
      </c>
      <c r="V105" s="20">
        <v>0.6</v>
      </c>
      <c r="W105" s="20">
        <v>19.7</v>
      </c>
      <c r="X105" s="21">
        <v>1.33</v>
      </c>
      <c r="Y105" s="20">
        <v>1.5</v>
      </c>
      <c r="Z105" s="19">
        <v>184</v>
      </c>
      <c r="AA105" s="20">
        <v>5.7</v>
      </c>
      <c r="AB105" s="19">
        <v>98</v>
      </c>
      <c r="AC105" s="19">
        <v>3261</v>
      </c>
      <c r="AD105" s="20">
        <v>8.1</v>
      </c>
      <c r="AE105" s="19">
        <v>1907.5</v>
      </c>
      <c r="AF105" s="19">
        <v>164</v>
      </c>
      <c r="AG105" s="19">
        <v>193</v>
      </c>
      <c r="AH105" s="19">
        <v>809</v>
      </c>
      <c r="AI105" s="20">
        <v>5.4</v>
      </c>
      <c r="AJ105" s="20">
        <v>7.7</v>
      </c>
      <c r="AK105" s="21">
        <v>0.96</v>
      </c>
    </row>
    <row r="106" spans="1:37" x14ac:dyDescent="0.4">
      <c r="A106" t="s">
        <v>430</v>
      </c>
      <c r="B106" t="s">
        <v>327</v>
      </c>
      <c r="C106">
        <v>53</v>
      </c>
      <c r="D106" s="20">
        <v>21.7</v>
      </c>
      <c r="E106" s="19">
        <v>2665</v>
      </c>
      <c r="F106" s="20">
        <v>108.8</v>
      </c>
      <c r="G106" s="20">
        <f t="shared" si="4"/>
        <v>16.330206378986865</v>
      </c>
      <c r="H106">
        <v>85.5</v>
      </c>
      <c r="I106" s="20">
        <f t="shared" si="5"/>
        <v>28.874296435272047</v>
      </c>
      <c r="J106" s="21">
        <v>21.03</v>
      </c>
      <c r="K106" s="20">
        <f t="shared" si="6"/>
        <v>7.1020637898686676</v>
      </c>
      <c r="L106" s="20">
        <v>10.8</v>
      </c>
      <c r="M106" s="21">
        <v>2.64</v>
      </c>
      <c r="N106" s="20">
        <v>361</v>
      </c>
      <c r="O106" s="20">
        <f t="shared" si="7"/>
        <v>54.183864915572229</v>
      </c>
      <c r="P106" s="20">
        <v>12.1</v>
      </c>
      <c r="Q106" s="19">
        <v>430</v>
      </c>
      <c r="R106" s="20">
        <v>6.8</v>
      </c>
      <c r="S106" s="20">
        <v>9.3000000000000007</v>
      </c>
      <c r="T106" s="20">
        <v>197.5</v>
      </c>
      <c r="U106" s="20">
        <v>1.3</v>
      </c>
      <c r="V106" s="20">
        <v>0.9</v>
      </c>
      <c r="W106" s="20">
        <v>25.1</v>
      </c>
      <c r="X106" s="21">
        <v>1.76</v>
      </c>
      <c r="Y106" s="20">
        <v>7.3</v>
      </c>
      <c r="Z106" s="19">
        <v>195</v>
      </c>
      <c r="AA106" s="20">
        <v>6.6</v>
      </c>
      <c r="AB106" s="19">
        <v>65.5</v>
      </c>
      <c r="AC106" s="19">
        <v>4572</v>
      </c>
      <c r="AD106" s="20">
        <v>11.6</v>
      </c>
      <c r="AE106" s="19">
        <v>2312</v>
      </c>
      <c r="AF106" s="19">
        <v>503</v>
      </c>
      <c r="AG106" s="19">
        <v>280</v>
      </c>
      <c r="AH106" s="19">
        <v>1427</v>
      </c>
      <c r="AI106" s="20">
        <v>8.8000000000000007</v>
      </c>
      <c r="AJ106" s="20">
        <v>11.6</v>
      </c>
      <c r="AK106" s="21">
        <v>1.26</v>
      </c>
    </row>
    <row r="107" spans="1:37" x14ac:dyDescent="0.4">
      <c r="A107" t="s">
        <v>431</v>
      </c>
      <c r="B107" t="s">
        <v>327</v>
      </c>
      <c r="C107">
        <v>56</v>
      </c>
      <c r="D107" s="20">
        <v>22.5</v>
      </c>
      <c r="E107" s="19">
        <v>1888</v>
      </c>
      <c r="F107" s="20">
        <v>62.1</v>
      </c>
      <c r="G107" s="20">
        <f t="shared" si="4"/>
        <v>13.156779661016948</v>
      </c>
      <c r="H107">
        <v>47.5</v>
      </c>
      <c r="I107" s="20">
        <f t="shared" si="5"/>
        <v>22.64300847457627</v>
      </c>
      <c r="J107" s="21">
        <v>15.92</v>
      </c>
      <c r="K107" s="20">
        <f t="shared" si="6"/>
        <v>7.5889830508474576</v>
      </c>
      <c r="L107" s="20">
        <v>8</v>
      </c>
      <c r="M107" s="21">
        <v>2.11</v>
      </c>
      <c r="N107" s="20">
        <v>299.3</v>
      </c>
      <c r="O107" s="20">
        <f t="shared" si="7"/>
        <v>63.41101694915254</v>
      </c>
      <c r="P107" s="20">
        <v>17.600000000000001</v>
      </c>
      <c r="Q107" s="19">
        <v>397</v>
      </c>
      <c r="R107" s="20">
        <v>5.9</v>
      </c>
      <c r="S107" s="20">
        <v>5.7</v>
      </c>
      <c r="T107" s="20">
        <v>246.5</v>
      </c>
      <c r="U107" s="20">
        <v>0.8</v>
      </c>
      <c r="V107" s="20">
        <v>0.6</v>
      </c>
      <c r="W107" s="20">
        <v>12.7</v>
      </c>
      <c r="X107" s="21">
        <v>1.25</v>
      </c>
      <c r="Y107" s="20">
        <v>5.9</v>
      </c>
      <c r="Z107" s="19">
        <v>246</v>
      </c>
      <c r="AA107" s="20">
        <v>5.3</v>
      </c>
      <c r="AB107" s="19">
        <v>68</v>
      </c>
      <c r="AC107" s="19">
        <v>2339</v>
      </c>
      <c r="AD107" s="20">
        <v>6</v>
      </c>
      <c r="AE107" s="19">
        <v>1866.5</v>
      </c>
      <c r="AF107" s="19">
        <v>478.5</v>
      </c>
      <c r="AG107" s="19">
        <v>301</v>
      </c>
      <c r="AH107" s="19">
        <v>1017</v>
      </c>
      <c r="AI107" s="20">
        <v>7</v>
      </c>
      <c r="AJ107" s="20">
        <v>7.6</v>
      </c>
      <c r="AK107" s="21">
        <v>1.1299999999999999</v>
      </c>
    </row>
    <row r="108" spans="1:37" x14ac:dyDescent="0.4">
      <c r="A108" t="s">
        <v>432</v>
      </c>
      <c r="B108" t="s">
        <v>327</v>
      </c>
      <c r="C108">
        <v>52</v>
      </c>
      <c r="D108" s="20">
        <v>26.9</v>
      </c>
      <c r="E108" s="19">
        <v>2265</v>
      </c>
      <c r="F108" s="20">
        <v>94.8</v>
      </c>
      <c r="G108" s="20">
        <f t="shared" si="4"/>
        <v>16.741721854304636</v>
      </c>
      <c r="H108">
        <v>76.2</v>
      </c>
      <c r="I108" s="20">
        <f t="shared" si="5"/>
        <v>30.278145695364238</v>
      </c>
      <c r="J108" s="21">
        <v>19.97</v>
      </c>
      <c r="K108" s="20">
        <f t="shared" si="6"/>
        <v>7.9350993377483441</v>
      </c>
      <c r="L108" s="20">
        <v>12</v>
      </c>
      <c r="M108" s="21">
        <v>3.39</v>
      </c>
      <c r="N108" s="20">
        <v>293.89999999999998</v>
      </c>
      <c r="O108" s="20">
        <f t="shared" si="7"/>
        <v>51.902869757174386</v>
      </c>
      <c r="P108" s="20">
        <v>13.7</v>
      </c>
      <c r="Q108" s="19">
        <v>407</v>
      </c>
      <c r="R108" s="20">
        <v>6.5</v>
      </c>
      <c r="S108" s="20">
        <v>5.3</v>
      </c>
      <c r="T108" s="20">
        <v>283.5</v>
      </c>
      <c r="U108" s="20">
        <v>1</v>
      </c>
      <c r="V108" s="20">
        <v>1.1000000000000001</v>
      </c>
      <c r="W108" s="20">
        <v>25.8</v>
      </c>
      <c r="X108" s="21">
        <v>1.62</v>
      </c>
      <c r="Y108" s="20">
        <v>6.3</v>
      </c>
      <c r="Z108" s="19">
        <v>310</v>
      </c>
      <c r="AA108" s="20">
        <v>6.4</v>
      </c>
      <c r="AB108" s="19">
        <v>57.5</v>
      </c>
      <c r="AC108" s="19">
        <v>3020</v>
      </c>
      <c r="AD108" s="20">
        <v>7.7</v>
      </c>
      <c r="AE108" s="19">
        <v>1845.5</v>
      </c>
      <c r="AF108" s="19">
        <v>321</v>
      </c>
      <c r="AG108" s="19">
        <v>256</v>
      </c>
      <c r="AH108" s="19">
        <v>1293</v>
      </c>
      <c r="AI108" s="20">
        <v>9.3000000000000007</v>
      </c>
      <c r="AJ108" s="20">
        <v>11.4</v>
      </c>
      <c r="AK108" s="21">
        <v>1.35</v>
      </c>
    </row>
    <row r="109" spans="1:37" x14ac:dyDescent="0.4">
      <c r="A109" t="s">
        <v>433</v>
      </c>
      <c r="B109" t="s">
        <v>327</v>
      </c>
      <c r="C109">
        <v>52</v>
      </c>
      <c r="D109" s="20">
        <v>20.100000000000001</v>
      </c>
      <c r="E109" s="19">
        <v>1708</v>
      </c>
      <c r="F109" s="20">
        <v>57.1</v>
      </c>
      <c r="G109" s="20">
        <f t="shared" si="4"/>
        <v>13.372365339578455</v>
      </c>
      <c r="H109">
        <v>46.2</v>
      </c>
      <c r="I109" s="20">
        <f t="shared" si="5"/>
        <v>24.344262295081968</v>
      </c>
      <c r="J109" s="21">
        <v>15.47</v>
      </c>
      <c r="K109" s="20">
        <f t="shared" si="6"/>
        <v>8.1516393442622963</v>
      </c>
      <c r="L109" s="20">
        <v>6.5</v>
      </c>
      <c r="M109" s="21">
        <v>0.9</v>
      </c>
      <c r="N109" s="20">
        <v>258.39999999999998</v>
      </c>
      <c r="O109" s="20">
        <f t="shared" si="7"/>
        <v>60.51522248243559</v>
      </c>
      <c r="P109" s="20">
        <v>10.7</v>
      </c>
      <c r="Q109" s="19">
        <v>346</v>
      </c>
      <c r="R109" s="20">
        <v>20.100000000000001</v>
      </c>
      <c r="S109" s="20">
        <v>3.3</v>
      </c>
      <c r="T109" s="20">
        <v>33</v>
      </c>
      <c r="U109" s="20">
        <v>0.9</v>
      </c>
      <c r="V109" s="20">
        <v>0.5</v>
      </c>
      <c r="W109" s="20">
        <v>12.4</v>
      </c>
      <c r="X109" s="21">
        <v>0.91</v>
      </c>
      <c r="Y109" s="20">
        <v>3.5</v>
      </c>
      <c r="Z109" s="19">
        <v>146</v>
      </c>
      <c r="AA109" s="20">
        <v>4.9000000000000004</v>
      </c>
      <c r="AB109" s="19">
        <v>41.5</v>
      </c>
      <c r="AC109" s="19">
        <v>2784</v>
      </c>
      <c r="AD109" s="20">
        <v>7.3</v>
      </c>
      <c r="AE109" s="19">
        <v>1642.5</v>
      </c>
      <c r="AF109" s="19">
        <v>214.5</v>
      </c>
      <c r="AG109" s="19">
        <v>174</v>
      </c>
      <c r="AH109" s="19">
        <v>799</v>
      </c>
      <c r="AI109" s="20">
        <v>5.7</v>
      </c>
      <c r="AJ109" s="20">
        <v>6.8</v>
      </c>
      <c r="AK109" s="21">
        <v>0.93</v>
      </c>
    </row>
    <row r="110" spans="1:37" x14ac:dyDescent="0.4">
      <c r="A110" t="s">
        <v>434</v>
      </c>
      <c r="B110" t="s">
        <v>327</v>
      </c>
      <c r="C110">
        <v>51</v>
      </c>
      <c r="D110" s="20">
        <v>24.5</v>
      </c>
      <c r="E110" s="19">
        <v>2082</v>
      </c>
      <c r="F110" s="20">
        <v>64.400000000000006</v>
      </c>
      <c r="G110" s="20">
        <f t="shared" si="4"/>
        <v>12.372718539865515</v>
      </c>
      <c r="H110">
        <v>49.2</v>
      </c>
      <c r="I110" s="20">
        <f t="shared" si="5"/>
        <v>21.268011527377524</v>
      </c>
      <c r="J110" s="21">
        <v>17.510000000000002</v>
      </c>
      <c r="K110" s="20">
        <f t="shared" si="6"/>
        <v>7.5691642651296824</v>
      </c>
      <c r="L110" s="20">
        <v>7.4</v>
      </c>
      <c r="M110" s="21">
        <v>1.3</v>
      </c>
      <c r="N110" s="20">
        <v>277.8</v>
      </c>
      <c r="O110" s="20">
        <f t="shared" si="7"/>
        <v>53.371757925072046</v>
      </c>
      <c r="P110" s="20">
        <v>17.3</v>
      </c>
      <c r="Q110" s="19">
        <v>1114</v>
      </c>
      <c r="R110" s="20">
        <v>12.9</v>
      </c>
      <c r="S110" s="20">
        <v>11.8</v>
      </c>
      <c r="T110" s="20">
        <v>201.5</v>
      </c>
      <c r="U110" s="20">
        <v>1</v>
      </c>
      <c r="V110" s="20">
        <v>1.3</v>
      </c>
      <c r="W110" s="20">
        <v>20.100000000000001</v>
      </c>
      <c r="X110" s="21">
        <v>1.35</v>
      </c>
      <c r="Y110" s="20">
        <v>3.9</v>
      </c>
      <c r="Z110" s="19">
        <v>332</v>
      </c>
      <c r="AA110" s="20">
        <v>5.9</v>
      </c>
      <c r="AB110" s="19">
        <v>98</v>
      </c>
      <c r="AC110" s="19">
        <v>4673</v>
      </c>
      <c r="AD110" s="20">
        <v>11.7</v>
      </c>
      <c r="AE110" s="19">
        <v>2709.5</v>
      </c>
      <c r="AF110" s="19">
        <v>650.5</v>
      </c>
      <c r="AG110" s="19">
        <v>267</v>
      </c>
      <c r="AH110" s="19">
        <v>1010</v>
      </c>
      <c r="AI110" s="20">
        <v>7</v>
      </c>
      <c r="AJ110" s="20">
        <v>6.5</v>
      </c>
      <c r="AK110" s="21">
        <v>1.03</v>
      </c>
    </row>
    <row r="111" spans="1:37" x14ac:dyDescent="0.4">
      <c r="A111" t="s">
        <v>435</v>
      </c>
      <c r="B111" t="s">
        <v>327</v>
      </c>
      <c r="C111">
        <v>54</v>
      </c>
      <c r="D111" s="20">
        <v>25.2</v>
      </c>
      <c r="E111" s="19">
        <v>1619</v>
      </c>
      <c r="F111" s="20">
        <v>76.099999999999994</v>
      </c>
      <c r="G111" s="20">
        <f t="shared" si="4"/>
        <v>18.801729462631254</v>
      </c>
      <c r="H111">
        <v>35</v>
      </c>
      <c r="I111" s="20">
        <f t="shared" si="5"/>
        <v>19.45645460160593</v>
      </c>
      <c r="J111" s="21">
        <v>11.58</v>
      </c>
      <c r="K111" s="20">
        <f t="shared" si="6"/>
        <v>6.4373069796170483</v>
      </c>
      <c r="L111" s="20">
        <v>5.9</v>
      </c>
      <c r="M111" s="21">
        <v>1.2</v>
      </c>
      <c r="N111" s="20">
        <v>232.9</v>
      </c>
      <c r="O111" s="20">
        <f t="shared" si="7"/>
        <v>57.541692402717729</v>
      </c>
      <c r="P111" s="20">
        <v>9.4</v>
      </c>
      <c r="Q111" s="19">
        <v>135</v>
      </c>
      <c r="R111" s="20">
        <v>3.4</v>
      </c>
      <c r="S111" s="20">
        <v>2.4</v>
      </c>
      <c r="T111" s="20">
        <v>300.5</v>
      </c>
      <c r="U111" s="20">
        <v>0.3</v>
      </c>
      <c r="V111" s="20">
        <v>0.8</v>
      </c>
      <c r="W111" s="20">
        <v>22.9</v>
      </c>
      <c r="X111" s="21">
        <v>1.29</v>
      </c>
      <c r="Y111" s="20">
        <v>7.2</v>
      </c>
      <c r="Z111" s="19">
        <v>306</v>
      </c>
      <c r="AA111" s="20">
        <v>6.3</v>
      </c>
      <c r="AB111" s="19">
        <v>67</v>
      </c>
      <c r="AC111" s="19">
        <v>2237</v>
      </c>
      <c r="AD111" s="20">
        <v>5.8</v>
      </c>
      <c r="AE111" s="19">
        <v>1916</v>
      </c>
      <c r="AF111" s="19">
        <v>217.5</v>
      </c>
      <c r="AG111" s="19">
        <v>215</v>
      </c>
      <c r="AH111" s="19">
        <v>934</v>
      </c>
      <c r="AI111" s="20">
        <v>6.4</v>
      </c>
      <c r="AJ111" s="20">
        <v>8.1</v>
      </c>
      <c r="AK111" s="21">
        <v>1.1499999999999999</v>
      </c>
    </row>
    <row r="112" spans="1:37" x14ac:dyDescent="0.4">
      <c r="A112" t="s">
        <v>436</v>
      </c>
      <c r="B112" t="s">
        <v>327</v>
      </c>
      <c r="C112">
        <v>58</v>
      </c>
      <c r="D112" s="20">
        <v>26.4</v>
      </c>
      <c r="E112" s="19">
        <v>1939</v>
      </c>
      <c r="F112" s="20">
        <v>62.7</v>
      </c>
      <c r="G112" s="20">
        <f t="shared" si="4"/>
        <v>12.934502320783912</v>
      </c>
      <c r="H112">
        <v>70.400000000000006</v>
      </c>
      <c r="I112" s="20">
        <f t="shared" si="5"/>
        <v>32.676637441980404</v>
      </c>
      <c r="J112" s="21">
        <v>18.68</v>
      </c>
      <c r="K112" s="20">
        <f t="shared" si="6"/>
        <v>8.6704486848891182</v>
      </c>
      <c r="L112" s="20">
        <v>8.4</v>
      </c>
      <c r="M112" s="21">
        <v>0.9</v>
      </c>
      <c r="N112" s="20">
        <v>252.8</v>
      </c>
      <c r="O112" s="20">
        <f t="shared" si="7"/>
        <v>52.150593089221253</v>
      </c>
      <c r="P112" s="20">
        <v>9.6</v>
      </c>
      <c r="Q112" s="19">
        <v>351</v>
      </c>
      <c r="R112" s="20">
        <v>0.5</v>
      </c>
      <c r="S112" s="20">
        <v>4.2</v>
      </c>
      <c r="T112" s="20">
        <v>101</v>
      </c>
      <c r="U112" s="20">
        <v>0.7</v>
      </c>
      <c r="V112" s="20">
        <v>1.1000000000000001</v>
      </c>
      <c r="W112" s="20">
        <v>17.100000000000001</v>
      </c>
      <c r="X112" s="21">
        <v>1.49</v>
      </c>
      <c r="Y112" s="20">
        <v>1.7</v>
      </c>
      <c r="Z112" s="19">
        <v>323</v>
      </c>
      <c r="AA112" s="20">
        <v>5.2</v>
      </c>
      <c r="AB112" s="19">
        <v>150.5</v>
      </c>
      <c r="AC112" s="19">
        <v>2276</v>
      </c>
      <c r="AD112" s="20">
        <v>5.5</v>
      </c>
      <c r="AE112" s="19">
        <v>2276.5</v>
      </c>
      <c r="AF112" s="19">
        <v>264</v>
      </c>
      <c r="AG112" s="19">
        <v>188</v>
      </c>
      <c r="AH112" s="19">
        <v>812</v>
      </c>
      <c r="AI112" s="20">
        <v>5.8</v>
      </c>
      <c r="AJ112" s="20">
        <v>8.1999999999999993</v>
      </c>
      <c r="AK112" s="21">
        <v>1.03</v>
      </c>
    </row>
    <row r="113" spans="1:37" x14ac:dyDescent="0.4">
      <c r="A113" t="s">
        <v>437</v>
      </c>
      <c r="B113" t="s">
        <v>327</v>
      </c>
      <c r="C113">
        <v>50</v>
      </c>
      <c r="D113" s="20">
        <v>23.5</v>
      </c>
      <c r="E113" s="19">
        <v>2833</v>
      </c>
      <c r="F113" s="20">
        <v>101.3</v>
      </c>
      <c r="G113" s="20">
        <f t="shared" si="4"/>
        <v>14.302859159901166</v>
      </c>
      <c r="H113">
        <v>105.2</v>
      </c>
      <c r="I113" s="20">
        <f t="shared" si="5"/>
        <v>33.420402400282391</v>
      </c>
      <c r="J113" s="21">
        <v>28.85</v>
      </c>
      <c r="K113" s="20">
        <f t="shared" si="6"/>
        <v>9.1651959054006369</v>
      </c>
      <c r="L113" s="20">
        <v>13.2</v>
      </c>
      <c r="M113" s="21">
        <v>6.64</v>
      </c>
      <c r="N113" s="20">
        <v>251.5</v>
      </c>
      <c r="O113" s="20">
        <f t="shared" si="7"/>
        <v>35.51006000705965</v>
      </c>
      <c r="P113" s="20">
        <v>16.2</v>
      </c>
      <c r="Q113" s="19">
        <v>205</v>
      </c>
      <c r="R113" s="20">
        <v>12.9</v>
      </c>
      <c r="S113" s="20">
        <v>7.7</v>
      </c>
      <c r="T113" s="20">
        <v>440.5</v>
      </c>
      <c r="U113" s="20">
        <v>1.4</v>
      </c>
      <c r="V113" s="20">
        <v>1.1000000000000001</v>
      </c>
      <c r="W113" s="20">
        <v>32.299999999999997</v>
      </c>
      <c r="X113" s="21">
        <v>2.37</v>
      </c>
      <c r="Y113" s="20">
        <v>16</v>
      </c>
      <c r="Z113" s="19">
        <v>347</v>
      </c>
      <c r="AA113" s="20">
        <v>7.3</v>
      </c>
      <c r="AB113" s="19">
        <v>86</v>
      </c>
      <c r="AC113" s="19">
        <v>4173</v>
      </c>
      <c r="AD113" s="20">
        <v>10.5</v>
      </c>
      <c r="AE113" s="19">
        <v>3332</v>
      </c>
      <c r="AF113" s="19">
        <v>474</v>
      </c>
      <c r="AG113" s="19">
        <v>353</v>
      </c>
      <c r="AH113" s="19">
        <v>1323</v>
      </c>
      <c r="AI113" s="20">
        <v>9.4</v>
      </c>
      <c r="AJ113" s="20">
        <v>11.4</v>
      </c>
      <c r="AK113" s="21">
        <v>1.62</v>
      </c>
    </row>
    <row r="114" spans="1:37" x14ac:dyDescent="0.4">
      <c r="A114" t="s">
        <v>438</v>
      </c>
      <c r="B114" t="s">
        <v>327</v>
      </c>
      <c r="C114">
        <v>57</v>
      </c>
      <c r="D114" s="20">
        <v>28.7</v>
      </c>
      <c r="E114" s="19">
        <v>1801</v>
      </c>
      <c r="F114" s="20">
        <v>63.1</v>
      </c>
      <c r="G114" s="20">
        <f t="shared" si="4"/>
        <v>14.014436424208773</v>
      </c>
      <c r="H114">
        <v>34</v>
      </c>
      <c r="I114" s="20">
        <f t="shared" si="5"/>
        <v>16.990560799555801</v>
      </c>
      <c r="J114" s="21">
        <v>8.82</v>
      </c>
      <c r="K114" s="20">
        <f t="shared" si="6"/>
        <v>4.4075513603553578</v>
      </c>
      <c r="L114" s="20">
        <v>6</v>
      </c>
      <c r="M114" s="21">
        <v>1.34</v>
      </c>
      <c r="N114" s="20">
        <v>290.89999999999998</v>
      </c>
      <c r="O114" s="20">
        <f t="shared" si="7"/>
        <v>64.608550805108266</v>
      </c>
      <c r="P114" s="20">
        <v>12.2</v>
      </c>
      <c r="Q114" s="19">
        <v>389</v>
      </c>
      <c r="R114" s="20">
        <v>5.4</v>
      </c>
      <c r="S114" s="20">
        <v>6.4</v>
      </c>
      <c r="T114" s="20">
        <v>197.5</v>
      </c>
      <c r="U114" s="20">
        <v>0.6</v>
      </c>
      <c r="V114" s="20">
        <v>0.7</v>
      </c>
      <c r="W114" s="20">
        <v>16.8</v>
      </c>
      <c r="X114" s="21">
        <v>1.17</v>
      </c>
      <c r="Y114" s="20">
        <v>5</v>
      </c>
      <c r="Z114" s="19">
        <v>309</v>
      </c>
      <c r="AA114" s="20">
        <v>4.8</v>
      </c>
      <c r="AB114" s="19">
        <v>137.5</v>
      </c>
      <c r="AC114" s="19">
        <v>1873</v>
      </c>
      <c r="AD114" s="20">
        <v>4.5999999999999996</v>
      </c>
      <c r="AE114" s="19">
        <v>2102</v>
      </c>
      <c r="AF114" s="19">
        <v>287.5</v>
      </c>
      <c r="AG114" s="19">
        <v>190</v>
      </c>
      <c r="AH114" s="19">
        <v>810</v>
      </c>
      <c r="AI114" s="20">
        <v>6.4</v>
      </c>
      <c r="AJ114" s="20">
        <v>6.7</v>
      </c>
      <c r="AK114" s="21">
        <v>1.05</v>
      </c>
    </row>
    <row r="115" spans="1:37" x14ac:dyDescent="0.4">
      <c r="A115" t="s">
        <v>439</v>
      </c>
      <c r="B115" t="s">
        <v>327</v>
      </c>
      <c r="C115">
        <v>54</v>
      </c>
      <c r="D115" s="20">
        <v>25.3</v>
      </c>
      <c r="E115" s="19">
        <v>3028</v>
      </c>
      <c r="F115" s="20">
        <v>94.2</v>
      </c>
      <c r="G115" s="20">
        <f t="shared" si="4"/>
        <v>12.443857331571994</v>
      </c>
      <c r="H115">
        <v>103.4</v>
      </c>
      <c r="I115" s="20">
        <f t="shared" si="5"/>
        <v>30.733157199471599</v>
      </c>
      <c r="J115" s="21">
        <v>33.99</v>
      </c>
      <c r="K115" s="20">
        <f t="shared" si="6"/>
        <v>10.102708058124175</v>
      </c>
      <c r="L115" s="20">
        <v>10.1</v>
      </c>
      <c r="M115" s="21">
        <v>3.63</v>
      </c>
      <c r="N115" s="20">
        <v>423</v>
      </c>
      <c r="O115" s="20">
        <f t="shared" si="7"/>
        <v>55.878467635402906</v>
      </c>
      <c r="P115" s="20">
        <v>15</v>
      </c>
      <c r="Q115" s="19">
        <v>332</v>
      </c>
      <c r="R115" s="20">
        <v>21.8</v>
      </c>
      <c r="S115" s="20">
        <v>7.3</v>
      </c>
      <c r="T115" s="20">
        <v>231.5</v>
      </c>
      <c r="U115" s="20">
        <v>1.5</v>
      </c>
      <c r="V115" s="20">
        <v>1.8</v>
      </c>
      <c r="W115" s="20">
        <v>19.8</v>
      </c>
      <c r="X115" s="21">
        <v>1.5</v>
      </c>
      <c r="Y115" s="20">
        <v>8.6999999999999993</v>
      </c>
      <c r="Z115" s="19">
        <v>286</v>
      </c>
      <c r="AA115" s="20">
        <v>7.2</v>
      </c>
      <c r="AB115" s="19">
        <v>86.5</v>
      </c>
      <c r="AC115" s="19">
        <v>4591</v>
      </c>
      <c r="AD115" s="20">
        <v>11.8</v>
      </c>
      <c r="AE115" s="19">
        <v>2594.5</v>
      </c>
      <c r="AF115" s="19">
        <v>780.5</v>
      </c>
      <c r="AG115" s="19">
        <v>278</v>
      </c>
      <c r="AH115" s="19">
        <v>1359</v>
      </c>
      <c r="AI115" s="20">
        <v>6.8</v>
      </c>
      <c r="AJ115" s="20">
        <v>12.4</v>
      </c>
      <c r="AK115" s="21">
        <v>1.45</v>
      </c>
    </row>
    <row r="116" spans="1:37" x14ac:dyDescent="0.4">
      <c r="A116" t="s">
        <v>440</v>
      </c>
      <c r="B116" t="s">
        <v>327</v>
      </c>
      <c r="C116">
        <v>55</v>
      </c>
      <c r="D116" s="20">
        <v>23.7</v>
      </c>
      <c r="E116" s="19">
        <v>2122</v>
      </c>
      <c r="F116" s="20">
        <v>88.5</v>
      </c>
      <c r="G116" s="20">
        <f t="shared" si="4"/>
        <v>16.682375117813383</v>
      </c>
      <c r="H116">
        <v>87.8</v>
      </c>
      <c r="I116" s="20">
        <f t="shared" si="5"/>
        <v>37.238454288407155</v>
      </c>
      <c r="J116" s="21">
        <v>29.1</v>
      </c>
      <c r="K116" s="20">
        <f t="shared" si="6"/>
        <v>12.342130065975496</v>
      </c>
      <c r="L116" s="20">
        <v>13.5</v>
      </c>
      <c r="M116" s="21">
        <v>3.46</v>
      </c>
      <c r="N116" s="20">
        <v>216.4</v>
      </c>
      <c r="O116" s="20">
        <f t="shared" si="7"/>
        <v>40.791705937794539</v>
      </c>
      <c r="P116" s="20">
        <v>14.3</v>
      </c>
      <c r="Q116" s="19">
        <v>753</v>
      </c>
      <c r="R116" s="20">
        <v>7.3</v>
      </c>
      <c r="S116" s="20">
        <v>7.9</v>
      </c>
      <c r="T116" s="20">
        <v>206.5</v>
      </c>
      <c r="U116" s="20">
        <v>0.9</v>
      </c>
      <c r="V116" s="20">
        <v>1.5</v>
      </c>
      <c r="W116" s="20">
        <v>19.600000000000001</v>
      </c>
      <c r="X116" s="21">
        <v>1.39</v>
      </c>
      <c r="Y116" s="20">
        <v>7.1</v>
      </c>
      <c r="Z116" s="19">
        <v>353</v>
      </c>
      <c r="AA116" s="20">
        <v>7.2</v>
      </c>
      <c r="AB116" s="19">
        <v>67.5</v>
      </c>
      <c r="AC116" s="19">
        <v>3374</v>
      </c>
      <c r="AD116" s="20">
        <v>8.4</v>
      </c>
      <c r="AE116" s="19">
        <v>2940</v>
      </c>
      <c r="AF116" s="19">
        <v>801</v>
      </c>
      <c r="AG116" s="19">
        <v>420</v>
      </c>
      <c r="AH116" s="19">
        <v>1416</v>
      </c>
      <c r="AI116" s="20">
        <v>7.8</v>
      </c>
      <c r="AJ116" s="20">
        <v>9.5</v>
      </c>
      <c r="AK116" s="21">
        <v>0.98</v>
      </c>
    </row>
    <row r="117" spans="1:37" x14ac:dyDescent="0.4">
      <c r="A117" t="s">
        <v>441</v>
      </c>
      <c r="B117" t="s">
        <v>327</v>
      </c>
      <c r="C117">
        <v>52</v>
      </c>
      <c r="D117" s="20">
        <v>20.2</v>
      </c>
      <c r="E117" s="19">
        <v>2752</v>
      </c>
      <c r="F117" s="20">
        <v>88.7</v>
      </c>
      <c r="G117" s="20">
        <f t="shared" si="4"/>
        <v>12.892441860465118</v>
      </c>
      <c r="H117">
        <v>84.7</v>
      </c>
      <c r="I117" s="20">
        <f t="shared" si="5"/>
        <v>27.699854651162791</v>
      </c>
      <c r="J117" s="21">
        <v>22.25</v>
      </c>
      <c r="K117" s="20">
        <f t="shared" si="6"/>
        <v>7.276526162790697</v>
      </c>
      <c r="L117" s="20">
        <v>8.1999999999999993</v>
      </c>
      <c r="M117" s="21">
        <v>3.66</v>
      </c>
      <c r="N117" s="20">
        <v>395</v>
      </c>
      <c r="O117" s="20">
        <f t="shared" si="7"/>
        <v>57.412790697674424</v>
      </c>
      <c r="P117" s="20">
        <v>12.5</v>
      </c>
      <c r="Q117" s="19">
        <v>471</v>
      </c>
      <c r="R117" s="20">
        <v>6.5</v>
      </c>
      <c r="S117" s="20">
        <v>5.0999999999999996</v>
      </c>
      <c r="T117" s="20">
        <v>258</v>
      </c>
      <c r="U117" s="20">
        <v>0.7</v>
      </c>
      <c r="V117" s="20">
        <v>1.1000000000000001</v>
      </c>
      <c r="W117" s="20">
        <v>17.8</v>
      </c>
      <c r="X117" s="21">
        <v>1.44</v>
      </c>
      <c r="Y117" s="20">
        <v>9.3000000000000007</v>
      </c>
      <c r="Z117" s="19">
        <v>287</v>
      </c>
      <c r="AA117" s="20">
        <v>6.1</v>
      </c>
      <c r="AB117" s="19">
        <v>77.5</v>
      </c>
      <c r="AC117" s="19">
        <v>4007</v>
      </c>
      <c r="AD117" s="20">
        <v>10.199999999999999</v>
      </c>
      <c r="AE117" s="19">
        <v>2389</v>
      </c>
      <c r="AF117" s="19">
        <v>544</v>
      </c>
      <c r="AG117" s="19">
        <v>240</v>
      </c>
      <c r="AH117" s="19">
        <v>1246</v>
      </c>
      <c r="AI117" s="20">
        <v>9.6999999999999993</v>
      </c>
      <c r="AJ117" s="20">
        <v>9.1999999999999993</v>
      </c>
      <c r="AK117" s="21">
        <v>1.17</v>
      </c>
    </row>
    <row r="118" spans="1:37" x14ac:dyDescent="0.4">
      <c r="A118" t="s">
        <v>442</v>
      </c>
      <c r="B118" t="s">
        <v>327</v>
      </c>
      <c r="C118">
        <v>53</v>
      </c>
      <c r="D118" s="20">
        <v>25.7</v>
      </c>
      <c r="E118" s="19">
        <v>2815</v>
      </c>
      <c r="F118" s="20">
        <v>121.2</v>
      </c>
      <c r="G118" s="20">
        <f t="shared" si="4"/>
        <v>17.22202486678508</v>
      </c>
      <c r="H118">
        <v>127</v>
      </c>
      <c r="I118" s="20">
        <f t="shared" si="5"/>
        <v>40.603907637655418</v>
      </c>
      <c r="J118" s="21">
        <v>38.97</v>
      </c>
      <c r="K118" s="20">
        <f t="shared" si="6"/>
        <v>12.459325044404974</v>
      </c>
      <c r="L118" s="20">
        <v>15.2</v>
      </c>
      <c r="M118" s="21">
        <v>2.62</v>
      </c>
      <c r="N118" s="20">
        <v>282</v>
      </c>
      <c r="O118" s="20">
        <f t="shared" si="7"/>
        <v>40.071047957371228</v>
      </c>
      <c r="P118" s="20">
        <v>18.100000000000001</v>
      </c>
      <c r="Q118" s="19">
        <v>585</v>
      </c>
      <c r="R118" s="20">
        <v>7.1</v>
      </c>
      <c r="S118" s="20">
        <v>8.1999999999999993</v>
      </c>
      <c r="T118" s="20">
        <v>316.5</v>
      </c>
      <c r="U118" s="20">
        <v>1</v>
      </c>
      <c r="V118" s="20">
        <v>1.3</v>
      </c>
      <c r="W118" s="20">
        <v>21.5</v>
      </c>
      <c r="X118" s="21">
        <v>1.48</v>
      </c>
      <c r="Y118" s="20">
        <v>4.7</v>
      </c>
      <c r="Z118" s="19">
        <v>474</v>
      </c>
      <c r="AA118" s="20">
        <v>7.9</v>
      </c>
      <c r="AB118" s="19">
        <v>77.5</v>
      </c>
      <c r="AC118" s="19">
        <v>4171</v>
      </c>
      <c r="AD118" s="20">
        <v>10.7</v>
      </c>
      <c r="AE118" s="19">
        <v>3018.5</v>
      </c>
      <c r="AF118" s="19">
        <v>490</v>
      </c>
      <c r="AG118" s="19">
        <v>357</v>
      </c>
      <c r="AH118" s="19">
        <v>1289</v>
      </c>
      <c r="AI118" s="20">
        <v>14.2</v>
      </c>
      <c r="AJ118" s="20">
        <v>16.7</v>
      </c>
      <c r="AK118" s="21">
        <v>1.61</v>
      </c>
    </row>
    <row r="119" spans="1:37" x14ac:dyDescent="0.4">
      <c r="A119" t="s">
        <v>443</v>
      </c>
      <c r="B119" t="s">
        <v>327</v>
      </c>
      <c r="C119">
        <v>53</v>
      </c>
      <c r="D119" s="20">
        <v>21.8</v>
      </c>
      <c r="E119" s="19">
        <v>2335</v>
      </c>
      <c r="F119" s="20">
        <v>81.599999999999994</v>
      </c>
      <c r="G119" s="20">
        <f t="shared" si="4"/>
        <v>13.978586723768736</v>
      </c>
      <c r="H119">
        <v>64</v>
      </c>
      <c r="I119" s="20">
        <f t="shared" si="5"/>
        <v>24.668094218415419</v>
      </c>
      <c r="J119" s="21">
        <v>15.38</v>
      </c>
      <c r="K119" s="20">
        <f t="shared" si="6"/>
        <v>5.9280513918629554</v>
      </c>
      <c r="L119" s="20">
        <v>10.6</v>
      </c>
      <c r="M119" s="21">
        <v>3.41</v>
      </c>
      <c r="N119" s="20">
        <v>260.89999999999998</v>
      </c>
      <c r="O119" s="20">
        <f t="shared" si="7"/>
        <v>44.693790149892934</v>
      </c>
      <c r="P119" s="20">
        <v>15.7</v>
      </c>
      <c r="Q119" s="19">
        <v>681</v>
      </c>
      <c r="R119" s="20">
        <v>9</v>
      </c>
      <c r="S119" s="20">
        <v>8.1</v>
      </c>
      <c r="T119" s="20">
        <v>266</v>
      </c>
      <c r="U119" s="20">
        <v>0.2</v>
      </c>
      <c r="V119" s="20">
        <v>0.8</v>
      </c>
      <c r="W119" s="20">
        <v>25</v>
      </c>
      <c r="X119" s="21">
        <v>1.5</v>
      </c>
      <c r="Y119" s="20">
        <v>7.5</v>
      </c>
      <c r="Z119" s="19">
        <v>348</v>
      </c>
      <c r="AA119" s="20">
        <v>5.8</v>
      </c>
      <c r="AB119" s="19">
        <v>80</v>
      </c>
      <c r="AC119" s="19">
        <v>4018</v>
      </c>
      <c r="AD119" s="20">
        <v>10.1</v>
      </c>
      <c r="AE119" s="19">
        <v>2738.5</v>
      </c>
      <c r="AF119" s="19">
        <v>399</v>
      </c>
      <c r="AG119" s="19">
        <v>317</v>
      </c>
      <c r="AH119" s="19">
        <v>1126</v>
      </c>
      <c r="AI119" s="20">
        <v>9.1999999999999993</v>
      </c>
      <c r="AJ119" s="20">
        <v>10.8</v>
      </c>
      <c r="AK119" s="21">
        <v>1.26</v>
      </c>
    </row>
    <row r="120" spans="1:37" x14ac:dyDescent="0.4">
      <c r="A120" t="s">
        <v>444</v>
      </c>
      <c r="B120" t="s">
        <v>327</v>
      </c>
      <c r="C120">
        <v>59</v>
      </c>
      <c r="D120" s="20">
        <v>27.7</v>
      </c>
      <c r="E120" s="19">
        <v>2254</v>
      </c>
      <c r="F120" s="20">
        <v>79.099999999999994</v>
      </c>
      <c r="G120" s="20">
        <f t="shared" si="4"/>
        <v>14.037267080745341</v>
      </c>
      <c r="H120">
        <v>73.5</v>
      </c>
      <c r="I120" s="20">
        <f t="shared" si="5"/>
        <v>29.347826086956523</v>
      </c>
      <c r="J120" s="21">
        <v>15.59</v>
      </c>
      <c r="K120" s="20">
        <f t="shared" si="6"/>
        <v>6.224933451641526</v>
      </c>
      <c r="L120" s="20">
        <v>19.100000000000001</v>
      </c>
      <c r="M120" s="21">
        <v>2.57</v>
      </c>
      <c r="N120" s="20">
        <v>243.9</v>
      </c>
      <c r="O120" s="20">
        <f t="shared" si="7"/>
        <v>43.283052351375332</v>
      </c>
      <c r="P120" s="20">
        <v>12.5</v>
      </c>
      <c r="Q120" s="19">
        <v>310</v>
      </c>
      <c r="R120" s="20">
        <v>6.5</v>
      </c>
      <c r="S120" s="20">
        <v>8.6</v>
      </c>
      <c r="T120" s="20">
        <v>184</v>
      </c>
      <c r="U120" s="20">
        <v>0.4</v>
      </c>
      <c r="V120" s="20">
        <v>0.9</v>
      </c>
      <c r="W120" s="20">
        <v>30.3</v>
      </c>
      <c r="X120" s="21">
        <v>1.79</v>
      </c>
      <c r="Y120" s="20">
        <v>4.5</v>
      </c>
      <c r="Z120" s="19">
        <v>651</v>
      </c>
      <c r="AA120" s="20">
        <v>5.8</v>
      </c>
      <c r="AB120" s="19">
        <v>82.5</v>
      </c>
      <c r="AC120" s="19">
        <v>2988</v>
      </c>
      <c r="AD120" s="20">
        <v>7.4</v>
      </c>
      <c r="AE120" s="19">
        <v>2890.5</v>
      </c>
      <c r="AF120" s="19">
        <v>376.5</v>
      </c>
      <c r="AG120" s="19">
        <v>353</v>
      </c>
      <c r="AH120" s="19">
        <v>1158</v>
      </c>
      <c r="AI120" s="20">
        <v>7.1</v>
      </c>
      <c r="AJ120" s="20">
        <v>8.3000000000000007</v>
      </c>
      <c r="AK120" s="21">
        <v>1.2</v>
      </c>
    </row>
    <row r="121" spans="1:37" x14ac:dyDescent="0.4">
      <c r="A121" t="s">
        <v>445</v>
      </c>
      <c r="B121" t="s">
        <v>327</v>
      </c>
      <c r="C121">
        <v>51</v>
      </c>
      <c r="D121" s="20">
        <v>23.7</v>
      </c>
      <c r="E121" s="19">
        <v>2464</v>
      </c>
      <c r="F121" s="20">
        <v>113.6</v>
      </c>
      <c r="G121" s="20">
        <f t="shared" si="4"/>
        <v>18.441558441558438</v>
      </c>
      <c r="H121">
        <v>71.7</v>
      </c>
      <c r="I121" s="20">
        <f t="shared" si="5"/>
        <v>26.189123376623378</v>
      </c>
      <c r="J121" s="21">
        <v>21.37</v>
      </c>
      <c r="K121" s="20">
        <f t="shared" si="6"/>
        <v>7.8056006493506498</v>
      </c>
      <c r="L121" s="20">
        <v>10.8</v>
      </c>
      <c r="M121" s="21">
        <v>3.57</v>
      </c>
      <c r="N121" s="20">
        <v>308.8</v>
      </c>
      <c r="O121" s="20">
        <f t="shared" si="7"/>
        <v>50.129870129870135</v>
      </c>
      <c r="P121" s="20">
        <v>22.9</v>
      </c>
      <c r="Q121" s="19">
        <v>529</v>
      </c>
      <c r="R121" s="20">
        <v>18</v>
      </c>
      <c r="S121" s="20">
        <v>7.8</v>
      </c>
      <c r="T121" s="20">
        <v>522.5</v>
      </c>
      <c r="U121" s="20">
        <v>1.2</v>
      </c>
      <c r="V121" s="20">
        <v>1.5</v>
      </c>
      <c r="W121" s="20">
        <v>30.8</v>
      </c>
      <c r="X121" s="21">
        <v>2.65</v>
      </c>
      <c r="Y121" s="20">
        <v>10.4</v>
      </c>
      <c r="Z121" s="19">
        <v>349</v>
      </c>
      <c r="AA121" s="20">
        <v>9.9</v>
      </c>
      <c r="AB121" s="19">
        <v>121.5</v>
      </c>
      <c r="AC121" s="19">
        <v>4157</v>
      </c>
      <c r="AD121" s="20">
        <v>10.5</v>
      </c>
      <c r="AE121" s="19">
        <v>3382</v>
      </c>
      <c r="AF121" s="19">
        <v>561</v>
      </c>
      <c r="AG121" s="19">
        <v>393</v>
      </c>
      <c r="AH121" s="19">
        <v>1523</v>
      </c>
      <c r="AI121" s="20">
        <v>11.5</v>
      </c>
      <c r="AJ121" s="20">
        <v>13.9</v>
      </c>
      <c r="AK121" s="21">
        <v>1.61</v>
      </c>
    </row>
    <row r="122" spans="1:37" x14ac:dyDescent="0.4">
      <c r="A122" t="s">
        <v>446</v>
      </c>
      <c r="B122" t="s">
        <v>327</v>
      </c>
      <c r="C122">
        <v>53</v>
      </c>
      <c r="D122" s="20">
        <v>26.5</v>
      </c>
      <c r="E122" s="19">
        <v>2301</v>
      </c>
      <c r="F122" s="20">
        <v>71.8</v>
      </c>
      <c r="G122" s="20">
        <f t="shared" si="4"/>
        <v>12.481529769665363</v>
      </c>
      <c r="H122">
        <v>96.8</v>
      </c>
      <c r="I122" s="20">
        <f t="shared" si="5"/>
        <v>37.861799217731416</v>
      </c>
      <c r="J122" s="21">
        <v>29.48</v>
      </c>
      <c r="K122" s="20">
        <f t="shared" si="6"/>
        <v>11.53063885267275</v>
      </c>
      <c r="L122" s="20">
        <v>16.3</v>
      </c>
      <c r="M122" s="21">
        <v>1.81</v>
      </c>
      <c r="N122" s="20">
        <v>258.2</v>
      </c>
      <c r="O122" s="20">
        <f t="shared" si="7"/>
        <v>44.884832681442852</v>
      </c>
      <c r="P122" s="20">
        <v>11.8</v>
      </c>
      <c r="Q122" s="19">
        <v>343</v>
      </c>
      <c r="R122" s="20">
        <v>3.1</v>
      </c>
      <c r="S122" s="20">
        <v>8</v>
      </c>
      <c r="T122" s="20">
        <v>217.5</v>
      </c>
      <c r="U122" s="20">
        <v>0.6</v>
      </c>
      <c r="V122" s="20">
        <v>0.7</v>
      </c>
      <c r="W122" s="20">
        <v>17.7</v>
      </c>
      <c r="X122" s="21">
        <v>1.1399999999999999</v>
      </c>
      <c r="Y122" s="20">
        <v>2.2999999999999998</v>
      </c>
      <c r="Z122" s="19">
        <v>275</v>
      </c>
      <c r="AA122" s="20">
        <v>5.5</v>
      </c>
      <c r="AB122" s="19">
        <v>71.5</v>
      </c>
      <c r="AC122" s="19">
        <v>3292</v>
      </c>
      <c r="AD122" s="20">
        <v>8.1999999999999993</v>
      </c>
      <c r="AE122" s="19">
        <v>1994</v>
      </c>
      <c r="AF122" s="19">
        <v>391</v>
      </c>
      <c r="AG122" s="19">
        <v>238</v>
      </c>
      <c r="AH122" s="19">
        <v>932</v>
      </c>
      <c r="AI122" s="20">
        <v>5.5</v>
      </c>
      <c r="AJ122" s="20">
        <v>8.9</v>
      </c>
      <c r="AK122" s="21">
        <v>1.01</v>
      </c>
    </row>
    <row r="123" spans="1:37" x14ac:dyDescent="0.4">
      <c r="A123" t="s">
        <v>447</v>
      </c>
      <c r="B123" t="s">
        <v>327</v>
      </c>
      <c r="C123">
        <v>50</v>
      </c>
      <c r="D123" s="20">
        <v>21.7</v>
      </c>
      <c r="E123" s="19">
        <v>2578</v>
      </c>
      <c r="F123" s="20">
        <v>140.30000000000001</v>
      </c>
      <c r="G123" s="20">
        <f t="shared" si="4"/>
        <v>21.768813033359194</v>
      </c>
      <c r="H123">
        <v>97.8</v>
      </c>
      <c r="I123" s="20">
        <f t="shared" si="5"/>
        <v>34.142746314972847</v>
      </c>
      <c r="J123" s="21">
        <v>36.71</v>
      </c>
      <c r="K123" s="20">
        <f t="shared" si="6"/>
        <v>12.815748642358415</v>
      </c>
      <c r="L123" s="20">
        <v>12.5</v>
      </c>
      <c r="M123" s="21">
        <v>2.12</v>
      </c>
      <c r="N123" s="20">
        <v>262.89999999999998</v>
      </c>
      <c r="O123" s="20">
        <f t="shared" si="7"/>
        <v>40.791311093871215</v>
      </c>
      <c r="P123" s="20">
        <v>23.6</v>
      </c>
      <c r="Q123" s="19">
        <v>1110</v>
      </c>
      <c r="R123" s="20">
        <v>17.5</v>
      </c>
      <c r="S123" s="20">
        <v>13.2</v>
      </c>
      <c r="T123" s="20">
        <v>596.5</v>
      </c>
      <c r="U123" s="20">
        <v>1.6</v>
      </c>
      <c r="V123" s="20">
        <v>2</v>
      </c>
      <c r="W123" s="20">
        <v>30.7</v>
      </c>
      <c r="X123" s="21">
        <v>2.37</v>
      </c>
      <c r="Y123" s="20">
        <v>6.6</v>
      </c>
      <c r="Z123" s="19">
        <v>448</v>
      </c>
      <c r="AA123" s="20">
        <v>11.6</v>
      </c>
      <c r="AB123" s="19">
        <v>130</v>
      </c>
      <c r="AC123" s="19">
        <v>5027</v>
      </c>
      <c r="AD123" s="20">
        <v>12.5</v>
      </c>
      <c r="AE123" s="19">
        <v>4009</v>
      </c>
      <c r="AF123" s="19">
        <v>1222</v>
      </c>
      <c r="AG123" s="19">
        <v>438</v>
      </c>
      <c r="AH123" s="19">
        <v>2075</v>
      </c>
      <c r="AI123" s="20">
        <v>11.4</v>
      </c>
      <c r="AJ123" s="20">
        <v>13.5</v>
      </c>
      <c r="AK123" s="21">
        <v>1.48</v>
      </c>
    </row>
    <row r="124" spans="1:37" x14ac:dyDescent="0.4">
      <c r="A124" t="s">
        <v>448</v>
      </c>
      <c r="B124" t="s">
        <v>327</v>
      </c>
      <c r="C124">
        <v>50</v>
      </c>
      <c r="D124" s="20">
        <v>25.1</v>
      </c>
      <c r="E124" s="19">
        <v>1977</v>
      </c>
      <c r="F124" s="20">
        <v>76.2</v>
      </c>
      <c r="G124" s="20">
        <f t="shared" si="4"/>
        <v>15.417298937784524</v>
      </c>
      <c r="H124">
        <v>63.2</v>
      </c>
      <c r="I124" s="20">
        <f t="shared" si="5"/>
        <v>28.77086494688923</v>
      </c>
      <c r="J124" s="21">
        <v>18.36</v>
      </c>
      <c r="K124" s="20">
        <f t="shared" si="6"/>
        <v>8.358118361153263</v>
      </c>
      <c r="L124" s="20">
        <v>9.3000000000000007</v>
      </c>
      <c r="M124" s="21">
        <v>1.38</v>
      </c>
      <c r="N124" s="20">
        <v>267.39999999999998</v>
      </c>
      <c r="O124" s="20">
        <f t="shared" si="7"/>
        <v>54.102175012645418</v>
      </c>
      <c r="P124" s="20">
        <v>15.3</v>
      </c>
      <c r="Q124" s="19">
        <v>232</v>
      </c>
      <c r="R124" s="20">
        <v>7.9</v>
      </c>
      <c r="S124" s="20">
        <v>8.3000000000000007</v>
      </c>
      <c r="T124" s="20">
        <v>88.5</v>
      </c>
      <c r="U124" s="20">
        <v>1.3</v>
      </c>
      <c r="V124" s="20">
        <v>0.9</v>
      </c>
      <c r="W124" s="20">
        <v>28.5</v>
      </c>
      <c r="X124" s="21">
        <v>1.56</v>
      </c>
      <c r="Y124" s="20">
        <v>4.9000000000000004</v>
      </c>
      <c r="Z124" s="19">
        <v>271</v>
      </c>
      <c r="AA124" s="20">
        <v>5.8</v>
      </c>
      <c r="AB124" s="19">
        <v>73</v>
      </c>
      <c r="AC124" s="19">
        <v>1767</v>
      </c>
      <c r="AD124" s="20">
        <v>4.4000000000000004</v>
      </c>
      <c r="AE124" s="19">
        <v>2468</v>
      </c>
      <c r="AF124" s="19">
        <v>241.5</v>
      </c>
      <c r="AG124" s="19">
        <v>269</v>
      </c>
      <c r="AH124" s="19">
        <v>899</v>
      </c>
      <c r="AI124" s="20">
        <v>8.1</v>
      </c>
      <c r="AJ124" s="20">
        <v>9.5</v>
      </c>
      <c r="AK124" s="21">
        <v>1.08</v>
      </c>
    </row>
    <row r="125" spans="1:37" x14ac:dyDescent="0.4">
      <c r="A125" t="s">
        <v>449</v>
      </c>
      <c r="B125" t="s">
        <v>327</v>
      </c>
      <c r="C125">
        <v>55</v>
      </c>
      <c r="D125" s="20">
        <v>17.600000000000001</v>
      </c>
      <c r="E125" s="19">
        <v>2193</v>
      </c>
      <c r="F125" s="20">
        <v>59.5</v>
      </c>
      <c r="G125" s="20">
        <f t="shared" si="4"/>
        <v>10.852713178294573</v>
      </c>
      <c r="H125">
        <v>61.7</v>
      </c>
      <c r="I125" s="20">
        <f t="shared" si="5"/>
        <v>25.321477428180579</v>
      </c>
      <c r="J125" s="21">
        <v>18.45</v>
      </c>
      <c r="K125" s="20">
        <f t="shared" si="6"/>
        <v>7.5718194254445956</v>
      </c>
      <c r="L125" s="20">
        <v>8.4</v>
      </c>
      <c r="M125" s="21">
        <v>0.76</v>
      </c>
      <c r="N125" s="20">
        <v>347</v>
      </c>
      <c r="O125" s="20">
        <f t="shared" si="7"/>
        <v>63.29229366165071</v>
      </c>
      <c r="P125" s="20">
        <v>16.7</v>
      </c>
      <c r="Q125" s="19">
        <v>658</v>
      </c>
      <c r="R125" s="20">
        <v>0.9</v>
      </c>
      <c r="S125" s="20">
        <v>7.6</v>
      </c>
      <c r="T125" s="20">
        <v>236</v>
      </c>
      <c r="U125" s="20">
        <v>0.7</v>
      </c>
      <c r="V125" s="20">
        <v>0.9</v>
      </c>
      <c r="W125" s="20">
        <v>17.3</v>
      </c>
      <c r="X125" s="21">
        <v>1.5</v>
      </c>
      <c r="Y125" s="20">
        <v>4.0999999999999996</v>
      </c>
      <c r="Z125" s="19">
        <v>246</v>
      </c>
      <c r="AA125" s="20">
        <v>7.2</v>
      </c>
      <c r="AB125" s="19">
        <v>97.5</v>
      </c>
      <c r="AC125" s="19">
        <v>3710</v>
      </c>
      <c r="AD125" s="20">
        <v>9.3000000000000007</v>
      </c>
      <c r="AE125" s="19">
        <v>3218</v>
      </c>
      <c r="AF125" s="19">
        <v>312.5</v>
      </c>
      <c r="AG125" s="19">
        <v>290</v>
      </c>
      <c r="AH125" s="19">
        <v>964</v>
      </c>
      <c r="AI125" s="20">
        <v>9</v>
      </c>
      <c r="AJ125" s="20">
        <v>11.9</v>
      </c>
      <c r="AK125" s="21">
        <v>1.55</v>
      </c>
    </row>
    <row r="126" spans="1:37" x14ac:dyDescent="0.4">
      <c r="A126" t="s">
        <v>450</v>
      </c>
      <c r="B126" t="s">
        <v>327</v>
      </c>
      <c r="C126">
        <v>51</v>
      </c>
      <c r="D126" s="20">
        <v>22.5</v>
      </c>
      <c r="E126" s="19">
        <v>2022</v>
      </c>
      <c r="F126" s="20">
        <v>79.900000000000006</v>
      </c>
      <c r="G126" s="20">
        <f t="shared" si="4"/>
        <v>15.806132542037588</v>
      </c>
      <c r="H126">
        <v>63.8</v>
      </c>
      <c r="I126" s="20">
        <f t="shared" si="5"/>
        <v>28.397626112759639</v>
      </c>
      <c r="J126" s="21">
        <v>18.32</v>
      </c>
      <c r="K126" s="20">
        <f t="shared" si="6"/>
        <v>8.1543026706231458</v>
      </c>
      <c r="L126" s="20">
        <v>8.5</v>
      </c>
      <c r="M126" s="21">
        <v>2.7</v>
      </c>
      <c r="N126" s="20">
        <v>278.60000000000002</v>
      </c>
      <c r="O126" s="20">
        <f t="shared" si="7"/>
        <v>55.113748763600398</v>
      </c>
      <c r="P126" s="20">
        <v>16.5</v>
      </c>
      <c r="Q126" s="19">
        <v>557</v>
      </c>
      <c r="R126" s="20">
        <v>9.5</v>
      </c>
      <c r="S126" s="20">
        <v>9</v>
      </c>
      <c r="T126" s="20">
        <v>154.5</v>
      </c>
      <c r="U126" s="20">
        <v>0.6</v>
      </c>
      <c r="V126" s="20">
        <v>0.9</v>
      </c>
      <c r="W126" s="20">
        <v>17.8</v>
      </c>
      <c r="X126" s="21">
        <v>1.28</v>
      </c>
      <c r="Y126" s="20">
        <v>4.3</v>
      </c>
      <c r="Z126" s="19">
        <v>275</v>
      </c>
      <c r="AA126" s="20">
        <v>5.8</v>
      </c>
      <c r="AB126" s="19">
        <v>90.5</v>
      </c>
      <c r="AC126" s="19">
        <v>4876</v>
      </c>
      <c r="AD126" s="20">
        <v>12.2</v>
      </c>
      <c r="AE126" s="19">
        <v>3038.5</v>
      </c>
      <c r="AF126" s="19">
        <v>471.5</v>
      </c>
      <c r="AG126" s="19">
        <v>291</v>
      </c>
      <c r="AH126" s="19">
        <v>1119</v>
      </c>
      <c r="AI126" s="20">
        <v>7.7</v>
      </c>
      <c r="AJ126" s="20">
        <v>7.3</v>
      </c>
      <c r="AK126" s="21">
        <v>1.18</v>
      </c>
    </row>
    <row r="127" spans="1:37" x14ac:dyDescent="0.4">
      <c r="A127" t="s">
        <v>451</v>
      </c>
      <c r="B127" t="s">
        <v>327</v>
      </c>
      <c r="C127">
        <v>53</v>
      </c>
      <c r="D127" s="20">
        <v>19</v>
      </c>
      <c r="E127" s="19">
        <v>1746</v>
      </c>
      <c r="F127" s="20">
        <v>41</v>
      </c>
      <c r="G127" s="20">
        <f t="shared" si="4"/>
        <v>9.3928980526918675</v>
      </c>
      <c r="H127">
        <v>35.799999999999997</v>
      </c>
      <c r="I127" s="20">
        <f t="shared" si="5"/>
        <v>18.453608247422679</v>
      </c>
      <c r="J127" s="21">
        <v>10.96</v>
      </c>
      <c r="K127" s="20">
        <f t="shared" si="6"/>
        <v>5.6494845360824755</v>
      </c>
      <c r="L127" s="20">
        <v>4.0999999999999996</v>
      </c>
      <c r="M127" s="21">
        <v>1.86</v>
      </c>
      <c r="N127" s="20">
        <v>187.5</v>
      </c>
      <c r="O127" s="20">
        <f t="shared" si="7"/>
        <v>42.955326460481096</v>
      </c>
      <c r="P127" s="20">
        <v>9.6999999999999993</v>
      </c>
      <c r="Q127" s="19">
        <v>370</v>
      </c>
      <c r="R127" s="20">
        <v>5.2</v>
      </c>
      <c r="S127" s="20">
        <v>4.4000000000000004</v>
      </c>
      <c r="T127" s="20">
        <v>174</v>
      </c>
      <c r="U127" s="20">
        <v>0.4</v>
      </c>
      <c r="V127" s="20">
        <v>0.4</v>
      </c>
      <c r="W127" s="20">
        <v>15</v>
      </c>
      <c r="X127" s="21">
        <v>1.1299999999999999</v>
      </c>
      <c r="Y127" s="20">
        <v>5.3</v>
      </c>
      <c r="Z127" s="19">
        <v>196</v>
      </c>
      <c r="AA127" s="20">
        <v>3.5</v>
      </c>
      <c r="AB127" s="19">
        <v>56</v>
      </c>
      <c r="AC127" s="19">
        <v>2540</v>
      </c>
      <c r="AD127" s="20">
        <v>6.4</v>
      </c>
      <c r="AE127" s="19">
        <v>1778.5</v>
      </c>
      <c r="AF127" s="19">
        <v>269.5</v>
      </c>
      <c r="AG127" s="19">
        <v>192</v>
      </c>
      <c r="AH127" s="19">
        <v>585</v>
      </c>
      <c r="AI127" s="20">
        <v>5.0999999999999996</v>
      </c>
      <c r="AJ127" s="20">
        <v>4.5999999999999996</v>
      </c>
      <c r="AK127" s="21">
        <v>0.61</v>
      </c>
    </row>
    <row r="128" spans="1:37" x14ac:dyDescent="0.4">
      <c r="A128" t="s">
        <v>452</v>
      </c>
      <c r="B128" t="s">
        <v>327</v>
      </c>
      <c r="C128">
        <v>56</v>
      </c>
      <c r="D128" s="20">
        <v>21.6</v>
      </c>
      <c r="E128" s="19">
        <v>2224</v>
      </c>
      <c r="F128" s="20">
        <v>101.6</v>
      </c>
      <c r="G128" s="20">
        <f t="shared" si="4"/>
        <v>18.273381294964029</v>
      </c>
      <c r="H128">
        <v>103.7</v>
      </c>
      <c r="I128" s="20">
        <f t="shared" si="5"/>
        <v>41.964928057553955</v>
      </c>
      <c r="J128" s="21">
        <v>35.25</v>
      </c>
      <c r="K128" s="20">
        <f t="shared" si="6"/>
        <v>14.264838129496402</v>
      </c>
      <c r="L128" s="20">
        <v>19.600000000000001</v>
      </c>
      <c r="M128" s="21">
        <v>1.05</v>
      </c>
      <c r="N128" s="20">
        <v>212.2</v>
      </c>
      <c r="O128" s="20">
        <f t="shared" si="7"/>
        <v>38.165467625899282</v>
      </c>
      <c r="P128" s="20">
        <v>13.2</v>
      </c>
      <c r="Q128" s="19">
        <v>881</v>
      </c>
      <c r="R128" s="20">
        <v>1.4</v>
      </c>
      <c r="S128" s="20">
        <v>7.1</v>
      </c>
      <c r="T128" s="20">
        <v>329.5</v>
      </c>
      <c r="U128" s="20">
        <v>0.9</v>
      </c>
      <c r="V128" s="20">
        <v>1.2</v>
      </c>
      <c r="W128" s="20">
        <v>19.100000000000001</v>
      </c>
      <c r="X128" s="21">
        <v>1.17</v>
      </c>
      <c r="Y128" s="20">
        <v>6.2</v>
      </c>
      <c r="Z128" s="19">
        <v>261</v>
      </c>
      <c r="AA128" s="20">
        <v>6.7</v>
      </c>
      <c r="AB128" s="19">
        <v>69.5</v>
      </c>
      <c r="AC128" s="19">
        <v>4214</v>
      </c>
      <c r="AD128" s="20">
        <v>10.7</v>
      </c>
      <c r="AE128" s="19">
        <v>2412.5</v>
      </c>
      <c r="AF128" s="19">
        <v>790</v>
      </c>
      <c r="AG128" s="19">
        <v>207</v>
      </c>
      <c r="AH128" s="19">
        <v>1546</v>
      </c>
      <c r="AI128" s="20">
        <v>7.7</v>
      </c>
      <c r="AJ128" s="20">
        <v>13.8</v>
      </c>
      <c r="AK128" s="21">
        <v>1.0900000000000001</v>
      </c>
    </row>
    <row r="129" spans="1:115" x14ac:dyDescent="0.4">
      <c r="A129" t="s">
        <v>453</v>
      </c>
      <c r="B129" t="s">
        <v>327</v>
      </c>
      <c r="C129">
        <v>52</v>
      </c>
      <c r="D129" s="20">
        <v>24.3</v>
      </c>
      <c r="E129" s="19">
        <v>2135</v>
      </c>
      <c r="F129" s="20">
        <v>82.5</v>
      </c>
      <c r="G129" s="20">
        <f t="shared" si="4"/>
        <v>15.456674473067917</v>
      </c>
      <c r="H129">
        <v>67.8</v>
      </c>
      <c r="I129" s="20">
        <f t="shared" si="5"/>
        <v>28.580796252927399</v>
      </c>
      <c r="J129" s="21">
        <v>18.18</v>
      </c>
      <c r="K129" s="20">
        <f t="shared" si="6"/>
        <v>7.6637002341920377</v>
      </c>
      <c r="L129" s="20">
        <v>13.5</v>
      </c>
      <c r="M129" s="21">
        <v>2.34</v>
      </c>
      <c r="N129" s="20">
        <v>227.6</v>
      </c>
      <c r="O129" s="20">
        <f t="shared" si="7"/>
        <v>42.641686182669787</v>
      </c>
      <c r="P129" s="20">
        <v>21.1</v>
      </c>
      <c r="Q129" s="19">
        <v>376</v>
      </c>
      <c r="R129" s="20">
        <v>6.3</v>
      </c>
      <c r="S129" s="20">
        <v>5.9</v>
      </c>
      <c r="T129" s="20">
        <v>214</v>
      </c>
      <c r="U129" s="20">
        <v>0.7</v>
      </c>
      <c r="V129" s="20">
        <v>0.7</v>
      </c>
      <c r="W129" s="20">
        <v>32.799999999999997</v>
      </c>
      <c r="X129" s="21">
        <v>1.52</v>
      </c>
      <c r="Y129" s="20">
        <v>5.9</v>
      </c>
      <c r="Z129" s="19">
        <v>351</v>
      </c>
      <c r="AA129" s="20">
        <v>7.4</v>
      </c>
      <c r="AB129" s="19">
        <v>78</v>
      </c>
      <c r="AC129" s="19">
        <v>5024</v>
      </c>
      <c r="AD129" s="20">
        <v>12.5</v>
      </c>
      <c r="AE129" s="19">
        <v>3114</v>
      </c>
      <c r="AF129" s="19">
        <v>515</v>
      </c>
      <c r="AG129" s="19">
        <v>361</v>
      </c>
      <c r="AH129" s="19">
        <v>1195</v>
      </c>
      <c r="AI129" s="20">
        <v>9.9</v>
      </c>
      <c r="AJ129" s="20">
        <v>9.9</v>
      </c>
      <c r="AK129" s="21">
        <v>1.36</v>
      </c>
    </row>
    <row r="130" spans="1:115" x14ac:dyDescent="0.4">
      <c r="A130" t="s">
        <v>454</v>
      </c>
      <c r="B130" t="s">
        <v>327</v>
      </c>
      <c r="C130">
        <v>54</v>
      </c>
      <c r="D130" s="20">
        <v>19.600000000000001</v>
      </c>
      <c r="E130" s="19">
        <v>2061</v>
      </c>
      <c r="F130" s="20">
        <v>81.8</v>
      </c>
      <c r="G130" s="20">
        <f t="shared" si="4"/>
        <v>15.875788452207665</v>
      </c>
      <c r="H130">
        <v>76.599999999999994</v>
      </c>
      <c r="I130" s="20">
        <f t="shared" si="5"/>
        <v>33.449781659388641</v>
      </c>
      <c r="J130" s="21">
        <v>13.12</v>
      </c>
      <c r="K130" s="20">
        <f t="shared" si="6"/>
        <v>5.7292576419213974</v>
      </c>
      <c r="L130" s="20">
        <v>14.2</v>
      </c>
      <c r="M130" s="21">
        <v>2.72</v>
      </c>
      <c r="N130" s="20">
        <v>249.7</v>
      </c>
      <c r="O130" s="20">
        <f t="shared" si="7"/>
        <v>48.461911693352739</v>
      </c>
      <c r="P130" s="20">
        <v>15.9</v>
      </c>
      <c r="Q130" s="19">
        <v>317</v>
      </c>
      <c r="R130" s="20">
        <v>0.9</v>
      </c>
      <c r="S130" s="20">
        <v>10.199999999999999</v>
      </c>
      <c r="T130" s="20">
        <v>192.5</v>
      </c>
      <c r="U130" s="20">
        <v>0.7</v>
      </c>
      <c r="V130" s="20">
        <v>0.7</v>
      </c>
      <c r="W130" s="20">
        <v>21.1</v>
      </c>
      <c r="X130" s="21">
        <v>1.3</v>
      </c>
      <c r="Y130" s="20">
        <v>2.1</v>
      </c>
      <c r="Z130" s="19">
        <v>293</v>
      </c>
      <c r="AA130" s="20">
        <v>6.7</v>
      </c>
      <c r="AB130" s="19">
        <v>76</v>
      </c>
      <c r="AC130" s="19">
        <v>2813</v>
      </c>
      <c r="AD130" s="20">
        <v>7.2</v>
      </c>
      <c r="AE130" s="19">
        <v>2642.5</v>
      </c>
      <c r="AF130" s="19">
        <v>380.5</v>
      </c>
      <c r="AG130" s="19">
        <v>238</v>
      </c>
      <c r="AH130" s="19">
        <v>961</v>
      </c>
      <c r="AI130" s="20">
        <v>9.6</v>
      </c>
      <c r="AJ130" s="20">
        <v>10.4</v>
      </c>
      <c r="AK130" s="21">
        <v>1.2</v>
      </c>
    </row>
    <row r="131" spans="1:115" x14ac:dyDescent="0.4">
      <c r="A131" t="s">
        <v>455</v>
      </c>
      <c r="B131" t="s">
        <v>327</v>
      </c>
      <c r="C131">
        <v>53</v>
      </c>
      <c r="D131" s="20">
        <v>23.6</v>
      </c>
      <c r="E131" s="19">
        <v>2374</v>
      </c>
      <c r="F131" s="20">
        <v>84.2</v>
      </c>
      <c r="G131" s="20">
        <f t="shared" si="4"/>
        <v>14.187026116259476</v>
      </c>
      <c r="H131">
        <v>88.2</v>
      </c>
      <c r="I131" s="20">
        <f t="shared" si="5"/>
        <v>33.437236731255268</v>
      </c>
      <c r="J131" s="21">
        <v>25.14</v>
      </c>
      <c r="K131" s="20">
        <f t="shared" si="6"/>
        <v>9.5307497893850037</v>
      </c>
      <c r="L131" s="20">
        <v>13.4</v>
      </c>
      <c r="M131" s="21">
        <v>2.36</v>
      </c>
      <c r="N131" s="20">
        <v>294.10000000000002</v>
      </c>
      <c r="O131" s="20">
        <f t="shared" si="7"/>
        <v>49.553496208930085</v>
      </c>
      <c r="P131" s="20">
        <v>11.7</v>
      </c>
      <c r="Q131" s="19">
        <v>424</v>
      </c>
      <c r="R131" s="20">
        <v>4.5</v>
      </c>
      <c r="S131" s="20">
        <v>7.6</v>
      </c>
      <c r="T131" s="20">
        <v>142</v>
      </c>
      <c r="U131" s="20">
        <v>1.4</v>
      </c>
      <c r="V131" s="20">
        <v>0.7</v>
      </c>
      <c r="W131" s="20">
        <v>25.8</v>
      </c>
      <c r="X131" s="21">
        <v>1.42</v>
      </c>
      <c r="Y131" s="20">
        <v>6</v>
      </c>
      <c r="Z131" s="19">
        <v>198</v>
      </c>
      <c r="AA131" s="20">
        <v>5.6</v>
      </c>
      <c r="AB131" s="19">
        <v>69</v>
      </c>
      <c r="AC131" s="19">
        <v>4587</v>
      </c>
      <c r="AD131" s="20">
        <v>11.5</v>
      </c>
      <c r="AE131" s="19">
        <v>2158.5</v>
      </c>
      <c r="AF131" s="19">
        <v>222.5</v>
      </c>
      <c r="AG131" s="19">
        <v>227</v>
      </c>
      <c r="AH131" s="19">
        <v>1091</v>
      </c>
      <c r="AI131" s="20">
        <v>6.7</v>
      </c>
      <c r="AJ131" s="20">
        <v>10.199999999999999</v>
      </c>
      <c r="AK131" s="21">
        <v>1.17</v>
      </c>
    </row>
    <row r="132" spans="1:115" x14ac:dyDescent="0.4">
      <c r="A132" t="s">
        <v>456</v>
      </c>
      <c r="B132" t="s">
        <v>327</v>
      </c>
      <c r="C132">
        <v>56</v>
      </c>
      <c r="D132" s="20">
        <v>23.7</v>
      </c>
      <c r="E132" s="19">
        <v>1837</v>
      </c>
      <c r="F132" s="20">
        <v>58.9</v>
      </c>
      <c r="G132" s="20">
        <f t="shared" ref="G132:G137" si="8">F132*4/E132*100</f>
        <v>12.825258573761566</v>
      </c>
      <c r="H132">
        <v>42.1</v>
      </c>
      <c r="I132" s="20">
        <f t="shared" ref="I132:I137" si="9">H132*9/E132*100</f>
        <v>20.626020685900929</v>
      </c>
      <c r="J132" s="21">
        <v>14.09</v>
      </c>
      <c r="K132" s="20">
        <f t="shared" ref="K132:K137" si="10">J132*9/E132*100</f>
        <v>6.9031028851388134</v>
      </c>
      <c r="L132" s="20">
        <v>6.1</v>
      </c>
      <c r="M132" s="21">
        <v>1.1000000000000001</v>
      </c>
      <c r="N132" s="20">
        <v>300</v>
      </c>
      <c r="O132" s="20">
        <f t="shared" ref="O132:O137" si="11">N132*4/E132*100</f>
        <v>65.323897659227001</v>
      </c>
      <c r="P132" s="20">
        <v>13.3</v>
      </c>
      <c r="Q132" s="19">
        <v>333</v>
      </c>
      <c r="R132" s="20">
        <v>2.2000000000000002</v>
      </c>
      <c r="S132" s="20">
        <v>5.3</v>
      </c>
      <c r="T132" s="20">
        <v>151.5</v>
      </c>
      <c r="U132" s="20">
        <v>0.5</v>
      </c>
      <c r="V132" s="20">
        <v>0.5</v>
      </c>
      <c r="W132" s="20">
        <v>13.6</v>
      </c>
      <c r="X132" s="21">
        <v>0.73</v>
      </c>
      <c r="Y132" s="20">
        <v>1.9</v>
      </c>
      <c r="Z132" s="19">
        <v>251</v>
      </c>
      <c r="AA132" s="20">
        <v>4.3</v>
      </c>
      <c r="AB132" s="19">
        <v>78</v>
      </c>
      <c r="AC132" s="19">
        <v>3961</v>
      </c>
      <c r="AD132" s="20">
        <v>10.199999999999999</v>
      </c>
      <c r="AE132" s="19">
        <v>2027.5</v>
      </c>
      <c r="AF132" s="19">
        <v>296.5</v>
      </c>
      <c r="AG132" s="19">
        <v>186</v>
      </c>
      <c r="AH132" s="19">
        <v>781</v>
      </c>
      <c r="AI132" s="20">
        <v>6.4</v>
      </c>
      <c r="AJ132" s="20">
        <v>5.6</v>
      </c>
      <c r="AK132" s="21">
        <v>0.86</v>
      </c>
    </row>
    <row r="133" spans="1:115" x14ac:dyDescent="0.4">
      <c r="A133" t="s">
        <v>457</v>
      </c>
      <c r="B133" t="s">
        <v>327</v>
      </c>
      <c r="C133">
        <v>56</v>
      </c>
      <c r="D133" s="20">
        <v>23.4</v>
      </c>
      <c r="E133" s="19">
        <v>2424</v>
      </c>
      <c r="F133" s="20">
        <v>92.2</v>
      </c>
      <c r="G133" s="20">
        <f t="shared" si="8"/>
        <v>15.214521452145217</v>
      </c>
      <c r="H133">
        <v>62.4</v>
      </c>
      <c r="I133" s="20">
        <f t="shared" si="9"/>
        <v>23.168316831683171</v>
      </c>
      <c r="J133" s="21">
        <v>17.88</v>
      </c>
      <c r="K133" s="20">
        <f t="shared" si="10"/>
        <v>6.6386138613861378</v>
      </c>
      <c r="L133" s="20">
        <v>10.6</v>
      </c>
      <c r="M133" s="21">
        <v>1.92</v>
      </c>
      <c r="N133" s="20">
        <v>344.6</v>
      </c>
      <c r="O133" s="20">
        <f t="shared" si="11"/>
        <v>56.864686468646866</v>
      </c>
      <c r="P133" s="20">
        <v>18.3</v>
      </c>
      <c r="Q133" s="19">
        <v>618</v>
      </c>
      <c r="R133" s="20">
        <v>4.9000000000000004</v>
      </c>
      <c r="S133" s="20">
        <v>9.6</v>
      </c>
      <c r="T133" s="20">
        <v>435</v>
      </c>
      <c r="U133" s="20">
        <v>0.9</v>
      </c>
      <c r="V133" s="20">
        <v>1.8</v>
      </c>
      <c r="W133" s="20">
        <v>18.5</v>
      </c>
      <c r="X133" s="21">
        <v>1.56</v>
      </c>
      <c r="Y133" s="20">
        <v>6.7</v>
      </c>
      <c r="Z133" s="19">
        <v>409</v>
      </c>
      <c r="AA133" s="20">
        <v>7.3</v>
      </c>
      <c r="AB133" s="19">
        <v>140</v>
      </c>
      <c r="AC133" s="19">
        <v>3862</v>
      </c>
      <c r="AD133" s="20">
        <v>9.6</v>
      </c>
      <c r="AE133" s="19">
        <v>3329</v>
      </c>
      <c r="AF133" s="19">
        <v>925.5</v>
      </c>
      <c r="AG133" s="19">
        <v>408</v>
      </c>
      <c r="AH133" s="19">
        <v>1487</v>
      </c>
      <c r="AI133" s="20">
        <v>10.4</v>
      </c>
      <c r="AJ133" s="20">
        <v>11</v>
      </c>
      <c r="AK133" s="21">
        <v>1.47</v>
      </c>
    </row>
    <row r="134" spans="1:115" x14ac:dyDescent="0.4">
      <c r="A134" t="s">
        <v>458</v>
      </c>
      <c r="B134" t="s">
        <v>327</v>
      </c>
      <c r="C134">
        <v>51</v>
      </c>
      <c r="D134" s="20">
        <v>26.7</v>
      </c>
      <c r="E134" s="19">
        <v>2807</v>
      </c>
      <c r="F134" s="20">
        <v>113.1</v>
      </c>
      <c r="G134" s="20">
        <f t="shared" si="8"/>
        <v>16.116850730317065</v>
      </c>
      <c r="H134">
        <v>122.3</v>
      </c>
      <c r="I134" s="20">
        <f t="shared" si="9"/>
        <v>39.212682579266122</v>
      </c>
      <c r="J134" s="21">
        <v>36.32</v>
      </c>
      <c r="K134" s="20">
        <f t="shared" si="10"/>
        <v>11.645172782329889</v>
      </c>
      <c r="L134" s="20">
        <v>17.399999999999999</v>
      </c>
      <c r="M134" s="21">
        <v>2.4500000000000002</v>
      </c>
      <c r="N134" s="20">
        <v>297.7</v>
      </c>
      <c r="O134" s="20">
        <f t="shared" si="11"/>
        <v>42.422515140719632</v>
      </c>
      <c r="P134" s="20">
        <v>16.8</v>
      </c>
      <c r="Q134" s="19">
        <v>611</v>
      </c>
      <c r="R134" s="20">
        <v>7.9</v>
      </c>
      <c r="S134" s="20">
        <v>9.3000000000000007</v>
      </c>
      <c r="T134" s="20">
        <v>338</v>
      </c>
      <c r="U134" s="20">
        <v>2.2999999999999998</v>
      </c>
      <c r="V134" s="20">
        <v>1.1000000000000001</v>
      </c>
      <c r="W134" s="20">
        <v>28.8</v>
      </c>
      <c r="X134" s="21">
        <v>1.95</v>
      </c>
      <c r="Y134" s="20">
        <v>8.1999999999999993</v>
      </c>
      <c r="Z134" s="19">
        <v>358</v>
      </c>
      <c r="AA134" s="20">
        <v>7.3</v>
      </c>
      <c r="AB134" s="19">
        <v>120</v>
      </c>
      <c r="AC134" s="19">
        <v>3907</v>
      </c>
      <c r="AD134" s="20">
        <v>9.6999999999999993</v>
      </c>
      <c r="AE134" s="19">
        <v>2930.5</v>
      </c>
      <c r="AF134" s="19">
        <v>695.5</v>
      </c>
      <c r="AG134" s="19">
        <v>364</v>
      </c>
      <c r="AH134" s="19">
        <v>1410</v>
      </c>
      <c r="AI134" s="20">
        <v>11.2</v>
      </c>
      <c r="AJ134" s="20">
        <v>13.4</v>
      </c>
      <c r="AK134" s="21">
        <v>1.48</v>
      </c>
    </row>
    <row r="135" spans="1:115" x14ac:dyDescent="0.4">
      <c r="A135" t="s">
        <v>459</v>
      </c>
      <c r="B135" t="s">
        <v>327</v>
      </c>
      <c r="C135">
        <v>52</v>
      </c>
      <c r="D135" s="20">
        <v>27.4</v>
      </c>
      <c r="E135" s="19">
        <v>2196</v>
      </c>
      <c r="F135" s="20">
        <v>81.3</v>
      </c>
      <c r="G135" s="20">
        <f t="shared" si="8"/>
        <v>14.808743169398905</v>
      </c>
      <c r="H135">
        <v>85.4</v>
      </c>
      <c r="I135" s="20">
        <f t="shared" si="9"/>
        <v>35</v>
      </c>
      <c r="J135" s="21">
        <v>33.31</v>
      </c>
      <c r="K135" s="20">
        <f t="shared" si="10"/>
        <v>13.651639344262295</v>
      </c>
      <c r="L135" s="20">
        <v>7.3</v>
      </c>
      <c r="M135" s="21">
        <v>1.66</v>
      </c>
      <c r="N135" s="20">
        <v>268.89999999999998</v>
      </c>
      <c r="O135" s="20">
        <f t="shared" si="11"/>
        <v>48.979963570127502</v>
      </c>
      <c r="P135" s="20">
        <v>13.2</v>
      </c>
      <c r="Q135" s="19">
        <v>494</v>
      </c>
      <c r="R135" s="20">
        <v>18.3</v>
      </c>
      <c r="S135" s="20">
        <v>8</v>
      </c>
      <c r="T135" s="20">
        <v>138.5</v>
      </c>
      <c r="U135" s="20">
        <v>0.6</v>
      </c>
      <c r="V135" s="20">
        <v>1.2</v>
      </c>
      <c r="W135" s="20">
        <v>17.2</v>
      </c>
      <c r="X135" s="21">
        <v>1.34</v>
      </c>
      <c r="Y135" s="20">
        <v>7.8</v>
      </c>
      <c r="Z135" s="19">
        <v>310</v>
      </c>
      <c r="AA135" s="20">
        <v>6.2</v>
      </c>
      <c r="AB135" s="19">
        <v>104.5</v>
      </c>
      <c r="AC135" s="19">
        <v>2956</v>
      </c>
      <c r="AD135" s="20">
        <v>7.6</v>
      </c>
      <c r="AE135" s="19">
        <v>2424</v>
      </c>
      <c r="AF135" s="19">
        <v>715.5</v>
      </c>
      <c r="AG135" s="19">
        <v>253</v>
      </c>
      <c r="AH135" s="19">
        <v>1267</v>
      </c>
      <c r="AI135" s="20">
        <v>8</v>
      </c>
      <c r="AJ135" s="20">
        <v>9.6999999999999993</v>
      </c>
      <c r="AK135" s="21">
        <v>1.17</v>
      </c>
    </row>
    <row r="136" spans="1:115" x14ac:dyDescent="0.4">
      <c r="A136" t="s">
        <v>460</v>
      </c>
      <c r="B136" t="s">
        <v>327</v>
      </c>
      <c r="C136">
        <v>61</v>
      </c>
      <c r="D136" s="20">
        <v>25.8</v>
      </c>
      <c r="E136" s="19">
        <v>1362</v>
      </c>
      <c r="F136" s="20">
        <v>61.2</v>
      </c>
      <c r="G136" s="20">
        <f t="shared" si="8"/>
        <v>17.973568281938327</v>
      </c>
      <c r="H136">
        <v>45.9</v>
      </c>
      <c r="I136" s="20">
        <f t="shared" si="9"/>
        <v>30.330396475770922</v>
      </c>
      <c r="J136" s="21">
        <v>7.86</v>
      </c>
      <c r="K136" s="20">
        <f t="shared" si="10"/>
        <v>5.1938325991189433</v>
      </c>
      <c r="L136" s="20">
        <v>7.3</v>
      </c>
      <c r="M136" s="21">
        <v>3.11</v>
      </c>
      <c r="N136" s="20">
        <v>137.6</v>
      </c>
      <c r="O136" s="20">
        <f t="shared" si="11"/>
        <v>40.411160058737153</v>
      </c>
      <c r="P136" s="20">
        <v>7.1</v>
      </c>
      <c r="Q136" s="19">
        <v>328</v>
      </c>
      <c r="R136" s="20">
        <v>4.2</v>
      </c>
      <c r="S136" s="20">
        <v>5.5</v>
      </c>
      <c r="T136" s="20">
        <v>49.5</v>
      </c>
      <c r="U136" s="20">
        <v>0.4</v>
      </c>
      <c r="V136" s="20">
        <v>0.6</v>
      </c>
      <c r="W136" s="20">
        <v>17.2</v>
      </c>
      <c r="X136" s="21">
        <v>0.79</v>
      </c>
      <c r="Y136" s="20">
        <v>3.4</v>
      </c>
      <c r="Z136" s="19">
        <v>156</v>
      </c>
      <c r="AA136" s="20">
        <v>3.8</v>
      </c>
      <c r="AB136" s="19">
        <v>26</v>
      </c>
      <c r="AC136" s="19">
        <v>2619</v>
      </c>
      <c r="AD136" s="20">
        <v>6.7</v>
      </c>
      <c r="AE136" s="19">
        <v>1575</v>
      </c>
      <c r="AF136" s="19">
        <v>187.5</v>
      </c>
      <c r="AG136" s="19">
        <v>176</v>
      </c>
      <c r="AH136" s="19">
        <v>684</v>
      </c>
      <c r="AI136" s="20">
        <v>6.3</v>
      </c>
      <c r="AJ136" s="20">
        <v>4.9000000000000004</v>
      </c>
      <c r="AK136" s="21">
        <v>0.73</v>
      </c>
    </row>
    <row r="137" spans="1:115" x14ac:dyDescent="0.4">
      <c r="A137" t="s">
        <v>461</v>
      </c>
      <c r="B137" t="s">
        <v>327</v>
      </c>
      <c r="C137">
        <v>58</v>
      </c>
      <c r="D137" s="20">
        <v>25.8</v>
      </c>
      <c r="E137" s="19">
        <v>1733</v>
      </c>
      <c r="F137" s="20">
        <v>70.5</v>
      </c>
      <c r="G137" s="20">
        <f t="shared" si="8"/>
        <v>16.272360069244087</v>
      </c>
      <c r="H137">
        <v>79.099999999999994</v>
      </c>
      <c r="I137" s="20">
        <f t="shared" si="9"/>
        <v>41.079053664166182</v>
      </c>
      <c r="J137" s="21">
        <v>21.48</v>
      </c>
      <c r="K137" s="20">
        <f t="shared" si="10"/>
        <v>11.155222158107328</v>
      </c>
      <c r="L137" s="20">
        <v>14.9</v>
      </c>
      <c r="M137" s="21">
        <v>3.57</v>
      </c>
      <c r="N137" s="20">
        <v>165.8</v>
      </c>
      <c r="O137" s="20">
        <f t="shared" si="11"/>
        <v>38.268897864974036</v>
      </c>
      <c r="P137" s="20">
        <v>12.5</v>
      </c>
      <c r="Q137" s="19">
        <v>981</v>
      </c>
      <c r="R137" s="20">
        <v>10.6</v>
      </c>
      <c r="S137" s="20">
        <v>9.9</v>
      </c>
      <c r="T137" s="20">
        <v>398.5</v>
      </c>
      <c r="U137" s="20">
        <v>1</v>
      </c>
      <c r="V137" s="20">
        <v>1.3</v>
      </c>
      <c r="W137" s="20">
        <v>17.8</v>
      </c>
      <c r="X137" s="21">
        <v>1.29</v>
      </c>
      <c r="Y137" s="20">
        <v>4.0999999999999996</v>
      </c>
      <c r="Z137" s="19">
        <v>264</v>
      </c>
      <c r="AA137" s="20">
        <v>6.4</v>
      </c>
      <c r="AB137" s="19">
        <v>45.5</v>
      </c>
      <c r="AC137" s="19">
        <v>2742</v>
      </c>
      <c r="AD137" s="20">
        <v>6.8</v>
      </c>
      <c r="AE137" s="19">
        <v>2671</v>
      </c>
      <c r="AF137" s="19">
        <v>474</v>
      </c>
      <c r="AG137" s="19">
        <v>344</v>
      </c>
      <c r="AH137" s="19">
        <v>1043</v>
      </c>
      <c r="AI137" s="20">
        <v>9.4</v>
      </c>
      <c r="AJ137" s="20">
        <v>8.5</v>
      </c>
      <c r="AK137" s="21">
        <v>1.4</v>
      </c>
    </row>
    <row r="139" spans="1:115" s="13" customFormat="1" ht="13.5" x14ac:dyDescent="0.15">
      <c r="A139" s="18" t="s">
        <v>113</v>
      </c>
      <c r="B139" s="35"/>
      <c r="C139" s="17">
        <f>MEDIAN(C3:C137)</f>
        <v>53</v>
      </c>
      <c r="D139" s="17">
        <f t="shared" ref="D139" si="12">MEDIAN(D3:D137)</f>
        <v>22.9</v>
      </c>
      <c r="E139" s="17">
        <f t="shared" ref="E139:AK139" si="13">MEDIAN(E3:E137)</f>
        <v>2159</v>
      </c>
      <c r="F139" s="17">
        <f t="shared" si="13"/>
        <v>81.900000000000006</v>
      </c>
      <c r="G139" s="17">
        <f t="shared" si="13"/>
        <v>15.32608695652174</v>
      </c>
      <c r="H139" s="17">
        <f t="shared" si="13"/>
        <v>72.5</v>
      </c>
      <c r="I139" s="17">
        <f t="shared" si="13"/>
        <v>29.063962558502336</v>
      </c>
      <c r="J139" s="17">
        <f t="shared" si="13"/>
        <v>19.97</v>
      </c>
      <c r="K139" s="17">
        <f t="shared" si="13"/>
        <v>8.1764057331863285</v>
      </c>
      <c r="L139" s="17">
        <f t="shared" si="13"/>
        <v>10.7</v>
      </c>
      <c r="M139" s="17">
        <f t="shared" si="13"/>
        <v>2.34</v>
      </c>
      <c r="N139" s="17">
        <f t="shared" si="13"/>
        <v>262.5</v>
      </c>
      <c r="O139" s="17">
        <f t="shared" si="13"/>
        <v>49.852145690587811</v>
      </c>
      <c r="P139" s="17">
        <f t="shared" si="13"/>
        <v>14.8</v>
      </c>
      <c r="Q139" s="17">
        <f t="shared" si="13"/>
        <v>424</v>
      </c>
      <c r="R139" s="17">
        <f t="shared" si="13"/>
        <v>6.5</v>
      </c>
      <c r="S139" s="17">
        <f t="shared" si="13"/>
        <v>7.6</v>
      </c>
      <c r="T139" s="17">
        <f t="shared" si="13"/>
        <v>214</v>
      </c>
      <c r="U139" s="17">
        <f t="shared" si="13"/>
        <v>0.8</v>
      </c>
      <c r="V139" s="17">
        <f t="shared" si="13"/>
        <v>1</v>
      </c>
      <c r="W139" s="17">
        <f t="shared" si="13"/>
        <v>20.2</v>
      </c>
      <c r="X139" s="17">
        <f t="shared" si="13"/>
        <v>1.39</v>
      </c>
      <c r="Y139" s="17">
        <f t="shared" si="13"/>
        <v>5.9</v>
      </c>
      <c r="Z139" s="17">
        <f t="shared" si="13"/>
        <v>308</v>
      </c>
      <c r="AA139" s="17">
        <f t="shared" si="13"/>
        <v>6.4</v>
      </c>
      <c r="AB139" s="17">
        <f t="shared" si="13"/>
        <v>82.5</v>
      </c>
      <c r="AC139" s="17">
        <f t="shared" si="13"/>
        <v>3738</v>
      </c>
      <c r="AD139" s="17">
        <f t="shared" si="13"/>
        <v>9.4</v>
      </c>
      <c r="AE139" s="17">
        <f t="shared" si="13"/>
        <v>2621.5</v>
      </c>
      <c r="AF139" s="17">
        <f t="shared" si="13"/>
        <v>490</v>
      </c>
      <c r="AG139" s="17">
        <f t="shared" si="13"/>
        <v>290</v>
      </c>
      <c r="AH139" s="17">
        <f t="shared" si="13"/>
        <v>1122</v>
      </c>
      <c r="AI139" s="17">
        <f t="shared" si="13"/>
        <v>8.3000000000000007</v>
      </c>
      <c r="AJ139" s="17">
        <f t="shared" si="13"/>
        <v>9.3000000000000007</v>
      </c>
      <c r="AK139" s="17">
        <f t="shared" si="13"/>
        <v>1.21</v>
      </c>
      <c r="AL139" s="14"/>
      <c r="AM139" s="14"/>
      <c r="AN139" s="14"/>
      <c r="AO139" s="14"/>
      <c r="AP139" s="14"/>
      <c r="AQ139" s="14"/>
      <c r="AR139" s="14"/>
      <c r="AS139" s="14"/>
      <c r="AT139" s="14"/>
      <c r="AU139" s="14"/>
      <c r="AV139" s="14"/>
      <c r="AW139" s="14"/>
      <c r="AX139" s="14"/>
      <c r="AY139" s="14"/>
      <c r="AZ139" s="14"/>
      <c r="BA139" s="14"/>
      <c r="BB139" s="14"/>
      <c r="BC139" s="14"/>
      <c r="BD139" s="14"/>
      <c r="BE139" s="14"/>
      <c r="BF139" s="14"/>
      <c r="BG139" s="14"/>
      <c r="BH139" s="14"/>
      <c r="BI139" s="14"/>
      <c r="BJ139" s="14"/>
      <c r="BK139" s="14"/>
      <c r="BL139" s="14"/>
      <c r="BM139" s="14"/>
      <c r="BN139" s="14"/>
      <c r="BO139" s="14"/>
      <c r="BP139" s="14"/>
      <c r="BQ139" s="14"/>
      <c r="BR139" s="14"/>
      <c r="BS139" s="14"/>
      <c r="BT139" s="14"/>
      <c r="BU139" s="14"/>
      <c r="BV139" s="14"/>
      <c r="BW139" s="14"/>
      <c r="BX139" s="14"/>
      <c r="BY139" s="14"/>
      <c r="BZ139" s="14"/>
      <c r="CA139" s="14"/>
      <c r="CB139" s="14"/>
      <c r="CC139" s="14"/>
      <c r="CD139" s="14"/>
      <c r="CE139" s="14"/>
      <c r="CF139" s="14"/>
      <c r="CG139" s="14"/>
      <c r="CH139" s="14"/>
      <c r="CI139" s="14"/>
      <c r="CJ139" s="14"/>
      <c r="CK139" s="14"/>
      <c r="CL139" s="14"/>
      <c r="CM139" s="14"/>
      <c r="CN139" s="14"/>
      <c r="CO139" s="14"/>
      <c r="CP139" s="14"/>
      <c r="CQ139" s="14"/>
      <c r="CR139" s="14"/>
      <c r="CS139" s="14"/>
      <c r="CT139" s="14"/>
      <c r="CU139" s="14"/>
      <c r="CV139" s="14"/>
      <c r="CW139" s="14"/>
      <c r="CX139" s="14"/>
      <c r="CY139" s="14"/>
      <c r="CZ139" s="14"/>
      <c r="DA139" s="14"/>
      <c r="DB139" s="14"/>
      <c r="DC139" s="14"/>
      <c r="DD139" s="14"/>
      <c r="DE139" s="14"/>
      <c r="DF139" s="14"/>
      <c r="DG139" s="14"/>
      <c r="DH139" s="14"/>
      <c r="DI139" s="14"/>
      <c r="DJ139" s="14"/>
      <c r="DK139" s="14"/>
    </row>
    <row r="140" spans="1:115" s="13" customFormat="1" ht="13.5" x14ac:dyDescent="0.15">
      <c r="D140" s="16"/>
      <c r="E140" s="15"/>
      <c r="F140" s="15"/>
      <c r="G140" s="15"/>
      <c r="H140" s="15"/>
      <c r="I140" s="15"/>
      <c r="J140" s="15"/>
      <c r="K140" s="15"/>
      <c r="L140" s="15"/>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5"/>
      <c r="AO140" s="15"/>
      <c r="AP140" s="15"/>
      <c r="AQ140" s="15"/>
      <c r="AR140" s="15"/>
      <c r="AS140" s="15"/>
      <c r="AT140" s="15"/>
      <c r="AU140" s="15"/>
      <c r="AV140" s="15"/>
      <c r="AW140" s="15"/>
      <c r="AX140" s="15"/>
      <c r="AY140" s="15"/>
      <c r="AZ140" s="15"/>
      <c r="BA140" s="15"/>
      <c r="BB140" s="15"/>
      <c r="BC140" s="15"/>
      <c r="BD140" s="15"/>
      <c r="BE140" s="15"/>
      <c r="BF140" s="15"/>
      <c r="BG140" s="15"/>
      <c r="BH140" s="15"/>
      <c r="BI140" s="15"/>
      <c r="BJ140" s="15"/>
      <c r="BK140" s="15"/>
      <c r="BL140" s="15"/>
      <c r="BM140" s="15"/>
      <c r="BN140" s="15"/>
      <c r="BO140" s="15"/>
      <c r="BP140" s="15"/>
      <c r="BQ140" s="15"/>
      <c r="BR140" s="15"/>
      <c r="BS140" s="15"/>
      <c r="BT140" s="15"/>
      <c r="BU140" s="15"/>
      <c r="BV140" s="15"/>
      <c r="BW140" s="15"/>
      <c r="BX140" s="15"/>
      <c r="BY140" s="15"/>
      <c r="BZ140" s="15"/>
      <c r="CA140" s="15"/>
      <c r="CB140" s="15"/>
      <c r="CC140" s="15"/>
      <c r="CD140" s="15"/>
      <c r="CE140" s="15"/>
      <c r="CF140" s="15"/>
      <c r="CG140" s="15"/>
      <c r="CH140" s="15"/>
      <c r="CI140" s="15"/>
      <c r="CJ140" s="15"/>
      <c r="CK140" s="15"/>
      <c r="CL140" s="15"/>
      <c r="CM140" s="15"/>
      <c r="CN140" s="15"/>
      <c r="CO140" s="15"/>
      <c r="CP140" s="15"/>
      <c r="CQ140" s="15"/>
      <c r="CR140" s="15"/>
      <c r="CS140" s="15"/>
      <c r="CT140" s="15"/>
      <c r="CU140" s="15"/>
      <c r="CV140" s="15"/>
      <c r="CW140" s="15"/>
      <c r="CX140" s="15"/>
      <c r="CY140" s="15"/>
      <c r="CZ140" s="15"/>
      <c r="DA140" s="15"/>
      <c r="DB140" s="15"/>
      <c r="DC140" s="15"/>
      <c r="DD140" s="15"/>
      <c r="DE140" s="15"/>
      <c r="DF140" s="15"/>
      <c r="DG140" s="15"/>
      <c r="DH140" s="15"/>
      <c r="DI140" s="15"/>
      <c r="DJ140" s="14"/>
      <c r="DK140" s="14"/>
    </row>
    <row r="141" spans="1:115" s="13" customFormat="1" ht="13.5" x14ac:dyDescent="0.15">
      <c r="A141" s="18" t="s">
        <v>112</v>
      </c>
      <c r="B141" s="35"/>
      <c r="C141" s="35"/>
      <c r="D141" s="35" t="s">
        <v>470</v>
      </c>
      <c r="E141" s="35"/>
      <c r="F141" s="35" t="s">
        <v>472</v>
      </c>
      <c r="G141" s="35" t="s">
        <v>111</v>
      </c>
      <c r="H141" s="35"/>
      <c r="I141" s="35" t="s">
        <v>555</v>
      </c>
      <c r="J141" s="17"/>
      <c r="K141" s="35" t="s">
        <v>510</v>
      </c>
      <c r="L141" s="35"/>
      <c r="M141" s="35"/>
      <c r="N141" s="35"/>
      <c r="O141" s="35" t="s">
        <v>514</v>
      </c>
      <c r="P141" s="35" t="s">
        <v>516</v>
      </c>
      <c r="Q141" s="35" t="s">
        <v>476</v>
      </c>
      <c r="R141" s="35" t="s">
        <v>477</v>
      </c>
      <c r="S141" s="35" t="s">
        <v>518</v>
      </c>
      <c r="T141" s="36"/>
      <c r="U141" s="35" t="s">
        <v>519</v>
      </c>
      <c r="V141" s="35" t="s">
        <v>521</v>
      </c>
      <c r="W141" s="35" t="s">
        <v>532</v>
      </c>
      <c r="X141" s="35" t="s">
        <v>534</v>
      </c>
      <c r="Y141" s="35" t="s">
        <v>523</v>
      </c>
      <c r="Z141" s="35" t="s">
        <v>536</v>
      </c>
      <c r="AA141" s="36"/>
      <c r="AB141" s="35" t="s">
        <v>525</v>
      </c>
      <c r="AC141" s="35" t="s">
        <v>527</v>
      </c>
      <c r="AD141" s="35" t="s">
        <v>478</v>
      </c>
      <c r="AE141" s="35" t="s">
        <v>538</v>
      </c>
      <c r="AF141" s="35" t="s">
        <v>541</v>
      </c>
      <c r="AG141" s="35" t="s">
        <v>529</v>
      </c>
      <c r="AH141" s="36" t="s">
        <v>561</v>
      </c>
      <c r="AI141" s="35" t="s">
        <v>544</v>
      </c>
      <c r="AJ141" s="35" t="s">
        <v>546</v>
      </c>
      <c r="AK141" s="35" t="s">
        <v>510</v>
      </c>
      <c r="AL141" s="14"/>
      <c r="AM141" s="14"/>
      <c r="AN141" s="14"/>
      <c r="AO141" s="14"/>
      <c r="AP141" s="14"/>
      <c r="AQ141" s="14"/>
      <c r="AR141" s="14"/>
      <c r="AS141" s="14"/>
      <c r="AT141" s="14"/>
      <c r="AU141" s="14"/>
      <c r="AV141" s="14"/>
      <c r="AW141" s="14"/>
      <c r="AX141" s="14"/>
      <c r="AY141" s="14"/>
      <c r="AZ141" s="14"/>
      <c r="BA141" s="14"/>
      <c r="BB141" s="14"/>
      <c r="BC141" s="14"/>
      <c r="BE141" s="14"/>
      <c r="BF141" s="14"/>
      <c r="BG141" s="14"/>
      <c r="BH141" s="14"/>
      <c r="BI141" s="14"/>
      <c r="BJ141" s="14"/>
      <c r="BK141" s="14"/>
      <c r="BL141" s="14"/>
      <c r="BM141" s="14"/>
      <c r="BN141" s="14"/>
      <c r="BO141" s="14"/>
      <c r="BP141" s="14"/>
      <c r="BQ141" s="14"/>
      <c r="BR141" s="14"/>
      <c r="BS141" s="14"/>
      <c r="BT141" s="14"/>
      <c r="BU141" s="14"/>
      <c r="BV141" s="14"/>
      <c r="BW141" s="14"/>
      <c r="BX141" s="14"/>
      <c r="BY141" s="14"/>
      <c r="BZ141" s="14"/>
      <c r="CA141" s="14"/>
      <c r="CB141" s="14"/>
      <c r="CC141" s="14"/>
      <c r="CD141" s="14"/>
      <c r="CE141" s="14"/>
      <c r="CF141" s="14"/>
      <c r="CG141" s="14"/>
      <c r="CH141" s="14"/>
      <c r="CI141" s="14"/>
      <c r="CJ141" s="14"/>
      <c r="CK141" s="14"/>
      <c r="CL141" s="14"/>
      <c r="CM141" s="14"/>
      <c r="CN141" s="14"/>
      <c r="CO141" s="14"/>
      <c r="CP141" s="14"/>
      <c r="CQ141" s="14"/>
      <c r="CR141" s="14"/>
      <c r="CS141" s="14"/>
      <c r="CT141" s="14"/>
      <c r="CU141" s="14"/>
      <c r="CV141" s="14"/>
      <c r="CW141" s="14"/>
      <c r="CX141" s="14"/>
      <c r="CY141" s="14"/>
      <c r="CZ141" s="14"/>
      <c r="DA141" s="14"/>
      <c r="DB141" s="14"/>
      <c r="DC141" s="14"/>
      <c r="DD141" s="14"/>
      <c r="DE141" s="14"/>
      <c r="DF141" s="14"/>
      <c r="DG141" s="14"/>
      <c r="DH141" s="14"/>
      <c r="DI141" s="14"/>
      <c r="DJ141" s="14"/>
      <c r="DK141" s="14"/>
    </row>
    <row r="142" spans="1:115" s="13" customFormat="1" ht="13.5" x14ac:dyDescent="0.15">
      <c r="A142" s="18" t="s">
        <v>110</v>
      </c>
      <c r="B142" s="35"/>
      <c r="C142" s="35"/>
      <c r="D142" s="35">
        <f>COUNTIF(D3:D137, D141)</f>
        <v>35</v>
      </c>
      <c r="E142" s="35"/>
      <c r="F142" s="35">
        <f>COUNTIF(F3:F137, F141)</f>
        <v>1</v>
      </c>
      <c r="G142" s="35">
        <f>COUNTIF(G3:G137, G141)</f>
        <v>5</v>
      </c>
      <c r="H142" s="35"/>
      <c r="I142" s="35">
        <f>COUNTIF(I3:I137, I141)</f>
        <v>61</v>
      </c>
      <c r="J142" s="17"/>
      <c r="K142" s="35">
        <f>COUNTIF(K3:K137, K141)</f>
        <v>101</v>
      </c>
      <c r="L142" s="35"/>
      <c r="M142" s="35"/>
      <c r="N142" s="35"/>
      <c r="O142" s="35">
        <f>COUNTIF(O3:O137, O141)</f>
        <v>1</v>
      </c>
      <c r="P142" s="35">
        <f>COUNTIF(P3:P137, P141)</f>
        <v>117</v>
      </c>
      <c r="Q142" s="35">
        <f>COUNTIF(Q3:Q137, Q141)</f>
        <v>1</v>
      </c>
      <c r="R142" s="35">
        <f>COUNTIF(R3:R137, R141)</f>
        <v>0</v>
      </c>
      <c r="S142" s="35">
        <f>COUNTIF(S3:S137, S141)</f>
        <v>0</v>
      </c>
      <c r="T142" s="36"/>
      <c r="U142" s="35">
        <f t="shared" ref="U142:Z142" si="14">COUNTIF(U3:U137, U141)</f>
        <v>96</v>
      </c>
      <c r="V142" s="35">
        <f t="shared" si="14"/>
        <v>91</v>
      </c>
      <c r="W142" s="35">
        <f t="shared" si="14"/>
        <v>0</v>
      </c>
      <c r="X142" s="35">
        <f t="shared" si="14"/>
        <v>0</v>
      </c>
      <c r="Y142" s="35">
        <f t="shared" si="14"/>
        <v>12</v>
      </c>
      <c r="Z142" s="35">
        <f t="shared" si="14"/>
        <v>2</v>
      </c>
      <c r="AA142" s="36"/>
      <c r="AB142" s="35">
        <f t="shared" ref="AB142:AG142" si="15">COUNTIF(AB3:AB137, AB141)</f>
        <v>71</v>
      </c>
      <c r="AC142" s="35">
        <f t="shared" si="15"/>
        <v>0</v>
      </c>
      <c r="AD142" s="35">
        <f t="shared" si="15"/>
        <v>107</v>
      </c>
      <c r="AE142" s="35">
        <f t="shared" si="15"/>
        <v>40</v>
      </c>
      <c r="AF142" s="35">
        <f t="shared" si="15"/>
        <v>0</v>
      </c>
      <c r="AG142" s="35">
        <f t="shared" si="15"/>
        <v>76</v>
      </c>
      <c r="AH142" s="36">
        <v>0</v>
      </c>
      <c r="AI142" s="35">
        <f>COUNTIF(AI3:AI137, AI141)</f>
        <v>0</v>
      </c>
      <c r="AJ142" s="35">
        <f>COUNTIF(AJ3:AJ137, AJ141)</f>
        <v>0</v>
      </c>
      <c r="AK142" s="35">
        <f>COUNTIF(AK3:AK137, AK141)</f>
        <v>0</v>
      </c>
      <c r="AL142" s="14"/>
      <c r="AM142" s="14"/>
      <c r="AN142" s="14"/>
      <c r="AO142" s="14"/>
      <c r="AP142" s="14"/>
      <c r="AQ142" s="14"/>
      <c r="AR142" s="14"/>
      <c r="AS142" s="14"/>
      <c r="AT142" s="14"/>
      <c r="AU142" s="14"/>
      <c r="AV142" s="14"/>
      <c r="AW142" s="14"/>
      <c r="AX142" s="14"/>
      <c r="AY142" s="14"/>
      <c r="AZ142" s="14"/>
      <c r="BA142" s="14"/>
      <c r="BB142" s="14"/>
      <c r="BC142" s="14"/>
      <c r="BE142" s="14"/>
      <c r="BF142" s="14"/>
      <c r="BG142" s="14"/>
      <c r="BH142" s="14"/>
      <c r="BI142" s="14"/>
      <c r="BJ142" s="14"/>
      <c r="BK142" s="14"/>
      <c r="BL142" s="14"/>
      <c r="BM142" s="14"/>
      <c r="BN142" s="14"/>
      <c r="BO142" s="14"/>
      <c r="BP142" s="14"/>
      <c r="BQ142" s="14"/>
      <c r="BR142" s="14"/>
      <c r="BS142" s="14"/>
      <c r="BT142" s="14"/>
      <c r="BU142" s="14"/>
      <c r="BV142" s="14"/>
      <c r="BW142" s="14"/>
      <c r="BX142" s="14"/>
      <c r="BY142" s="14"/>
      <c r="BZ142" s="14"/>
      <c r="CA142" s="14"/>
      <c r="CB142" s="14"/>
      <c r="CC142" s="14"/>
      <c r="CD142" s="14"/>
      <c r="CE142" s="14"/>
      <c r="CF142" s="14"/>
      <c r="CG142" s="14"/>
      <c r="CH142" s="14"/>
      <c r="CI142" s="14"/>
      <c r="CJ142" s="14"/>
      <c r="CK142" s="14"/>
      <c r="CL142" s="14"/>
      <c r="CM142" s="14"/>
      <c r="CN142" s="14"/>
      <c r="CO142" s="14"/>
      <c r="CP142" s="14"/>
      <c r="CQ142" s="14"/>
      <c r="CR142" s="14"/>
      <c r="CS142" s="14"/>
      <c r="CT142" s="14"/>
      <c r="CU142" s="14"/>
      <c r="CV142" s="14"/>
      <c r="CW142" s="14"/>
      <c r="CX142" s="14"/>
      <c r="CY142" s="14"/>
      <c r="CZ142" s="14"/>
      <c r="DA142" s="14"/>
      <c r="DB142" s="14"/>
      <c r="DC142" s="14"/>
      <c r="DD142" s="14"/>
      <c r="DE142" s="14"/>
      <c r="DF142" s="14"/>
      <c r="DG142" s="14"/>
      <c r="DH142" s="14"/>
      <c r="DI142" s="14"/>
      <c r="DJ142" s="14"/>
      <c r="DK142" s="14"/>
    </row>
    <row r="143" spans="1:115" s="13" customFormat="1" ht="13.5" x14ac:dyDescent="0.15">
      <c r="A143" s="18" t="s">
        <v>109</v>
      </c>
      <c r="B143" s="35"/>
      <c r="C143" s="35"/>
      <c r="D143" s="17">
        <f>D142/COUNT(D3:D137)*100</f>
        <v>25.925925925925924</v>
      </c>
      <c r="E143" s="35"/>
      <c r="F143" s="17">
        <f>F142/COUNT(F3:F137)*100</f>
        <v>0.74074074074074081</v>
      </c>
      <c r="G143" s="17">
        <f>G142/COUNT(G3:G137)*100</f>
        <v>3.7037037037037033</v>
      </c>
      <c r="H143" s="17"/>
      <c r="I143" s="17">
        <f>I142/COUNT(I3:I137)*100</f>
        <v>45.185185185185183</v>
      </c>
      <c r="J143" s="17"/>
      <c r="K143" s="17">
        <f>K142/COUNT(K3:K137)*100</f>
        <v>74.81481481481481</v>
      </c>
      <c r="L143" s="35"/>
      <c r="M143" s="35"/>
      <c r="N143" s="17"/>
      <c r="O143" s="17">
        <f>O142/COUNT(O3:O137)*100</f>
        <v>0.74074074074074081</v>
      </c>
      <c r="P143" s="17">
        <f>P142/COUNT(P3:P137)*100</f>
        <v>86.666666666666671</v>
      </c>
      <c r="Q143" s="17">
        <f>Q142/COUNT(Q3:Q137)*100</f>
        <v>0.74074074074074081</v>
      </c>
      <c r="R143" s="17">
        <f>R142/COUNT(R3:R137)*100</f>
        <v>0</v>
      </c>
      <c r="S143" s="17">
        <f>S142/COUNT(S3:S137)*100</f>
        <v>0</v>
      </c>
      <c r="T143" s="36"/>
      <c r="U143" s="17">
        <f t="shared" ref="U143:Z143" si="16">U142/COUNT(U3:U137)*100</f>
        <v>71.111111111111114</v>
      </c>
      <c r="V143" s="17">
        <f t="shared" si="16"/>
        <v>67.407407407407405</v>
      </c>
      <c r="W143" s="17">
        <f t="shared" si="16"/>
        <v>0</v>
      </c>
      <c r="X143" s="17">
        <f t="shared" si="16"/>
        <v>0</v>
      </c>
      <c r="Y143" s="17">
        <f t="shared" si="16"/>
        <v>8.8888888888888893</v>
      </c>
      <c r="Z143" s="17">
        <f t="shared" si="16"/>
        <v>1.4814814814814816</v>
      </c>
      <c r="AA143" s="36"/>
      <c r="AB143" s="17">
        <f t="shared" ref="AB143:AG143" si="17">AB142/COUNT(AB3:AB137)*100</f>
        <v>52.592592592592588</v>
      </c>
      <c r="AC143" s="17">
        <f t="shared" si="17"/>
        <v>0</v>
      </c>
      <c r="AD143" s="17">
        <f t="shared" si="17"/>
        <v>79.259259259259267</v>
      </c>
      <c r="AE143" s="17">
        <f t="shared" si="17"/>
        <v>29.629629629629626</v>
      </c>
      <c r="AF143" s="17">
        <f t="shared" si="17"/>
        <v>0</v>
      </c>
      <c r="AG143" s="17">
        <f t="shared" si="17"/>
        <v>56.296296296296298</v>
      </c>
      <c r="AH143" s="36">
        <v>0</v>
      </c>
      <c r="AI143" s="17">
        <f>AI142/COUNT(AI3:AI137)*100</f>
        <v>0</v>
      </c>
      <c r="AJ143" s="17">
        <f>AJ142/COUNT(AJ3:AJ137)*100</f>
        <v>0</v>
      </c>
      <c r="AK143" s="17">
        <f>AK142/COUNT(AK3:AK137)*100</f>
        <v>0</v>
      </c>
      <c r="AL143" s="14"/>
      <c r="AM143" s="14"/>
      <c r="AN143" s="14"/>
      <c r="AO143" s="14"/>
      <c r="AP143" s="14"/>
      <c r="AQ143" s="14"/>
      <c r="AR143" s="14"/>
      <c r="AS143" s="14"/>
      <c r="AT143" s="14"/>
      <c r="AU143" s="14"/>
      <c r="AV143" s="14"/>
      <c r="AW143" s="14"/>
      <c r="AX143" s="14"/>
      <c r="AY143" s="14"/>
      <c r="AZ143" s="14"/>
      <c r="BA143" s="14"/>
      <c r="BB143" s="14"/>
      <c r="BC143" s="14"/>
      <c r="BD143" s="15"/>
      <c r="BE143" s="14"/>
      <c r="BF143" s="14"/>
      <c r="BG143" s="14"/>
      <c r="BH143" s="14"/>
      <c r="BI143" s="14"/>
      <c r="BJ143" s="14"/>
      <c r="BK143" s="14"/>
      <c r="BL143" s="14"/>
      <c r="BM143" s="14"/>
      <c r="BN143" s="14"/>
      <c r="BO143" s="14"/>
      <c r="BP143" s="14"/>
      <c r="BQ143" s="14"/>
      <c r="BR143" s="14"/>
      <c r="BS143" s="14"/>
      <c r="BT143" s="14"/>
      <c r="BU143" s="14"/>
      <c r="BV143" s="14"/>
      <c r="BW143" s="14"/>
      <c r="BX143" s="14"/>
      <c r="BY143" s="14"/>
      <c r="BZ143" s="14"/>
      <c r="CA143" s="14"/>
      <c r="CB143" s="14"/>
      <c r="CC143" s="14"/>
      <c r="CD143" s="14"/>
      <c r="CE143" s="14"/>
      <c r="CF143" s="14"/>
      <c r="CG143" s="14"/>
      <c r="CH143" s="14"/>
      <c r="CI143" s="14"/>
      <c r="CJ143" s="14"/>
      <c r="CK143" s="14"/>
      <c r="CL143" s="14"/>
      <c r="CM143" s="14"/>
      <c r="CN143" s="14"/>
      <c r="CO143" s="14"/>
      <c r="CP143" s="14"/>
      <c r="CQ143" s="14"/>
      <c r="CR143" s="14"/>
      <c r="CS143" s="14"/>
      <c r="CT143" s="14"/>
      <c r="CU143" s="14"/>
      <c r="CV143" s="14"/>
      <c r="CW143" s="14"/>
      <c r="CX143" s="14"/>
      <c r="CY143" s="14"/>
      <c r="CZ143" s="14"/>
      <c r="DA143" s="14"/>
      <c r="DB143" s="14"/>
      <c r="DC143" s="14"/>
      <c r="DD143" s="14"/>
      <c r="DE143" s="14"/>
      <c r="DF143" s="14"/>
      <c r="DG143" s="14"/>
      <c r="DH143" s="14"/>
      <c r="DI143" s="14"/>
      <c r="DJ143" s="14"/>
      <c r="DK143" s="14"/>
    </row>
    <row r="145" spans="1:37" x14ac:dyDescent="0.4">
      <c r="A145" s="13" t="s">
        <v>112</v>
      </c>
      <c r="D145" t="s">
        <v>550</v>
      </c>
      <c r="G145" t="s">
        <v>553</v>
      </c>
      <c r="I145" t="s">
        <v>554</v>
      </c>
      <c r="O145" t="s">
        <v>556</v>
      </c>
      <c r="Q145" t="s">
        <v>557</v>
      </c>
      <c r="W145" t="s">
        <v>531</v>
      </c>
      <c r="X145" t="s">
        <v>558</v>
      </c>
      <c r="Z145" t="s">
        <v>559</v>
      </c>
      <c r="AD145" t="s">
        <v>560</v>
      </c>
      <c r="AF145" t="s">
        <v>540</v>
      </c>
      <c r="AI145" t="s">
        <v>543</v>
      </c>
      <c r="AJ145" t="s">
        <v>545</v>
      </c>
      <c r="AK145" t="s">
        <v>548</v>
      </c>
    </row>
    <row r="146" spans="1:37" x14ac:dyDescent="0.4">
      <c r="A146" s="13" t="s">
        <v>110</v>
      </c>
      <c r="D146">
        <v>11</v>
      </c>
      <c r="G146" s="20">
        <v>44</v>
      </c>
      <c r="I146">
        <v>6</v>
      </c>
      <c r="O146">
        <v>70</v>
      </c>
      <c r="Q146">
        <v>108</v>
      </c>
      <c r="R146" s="20"/>
      <c r="W146" s="20">
        <v>4</v>
      </c>
      <c r="X146" s="20">
        <v>29</v>
      </c>
      <c r="Y146" s="20"/>
      <c r="Z146" s="20">
        <v>18</v>
      </c>
      <c r="AD146">
        <v>0</v>
      </c>
      <c r="AF146">
        <v>92</v>
      </c>
      <c r="AI146">
        <v>29</v>
      </c>
      <c r="AJ146">
        <v>57</v>
      </c>
      <c r="AK146">
        <v>3</v>
      </c>
    </row>
    <row r="147" spans="1:37" x14ac:dyDescent="0.4">
      <c r="A147" s="13" t="s">
        <v>109</v>
      </c>
      <c r="D147" s="20">
        <v>8.1481481481481488</v>
      </c>
      <c r="G147" s="20">
        <v>32.592592592592595</v>
      </c>
      <c r="I147" s="20">
        <v>4.4444444444444446</v>
      </c>
      <c r="O147" s="20">
        <v>51.851851851851848</v>
      </c>
      <c r="Q147">
        <v>80</v>
      </c>
      <c r="W147" s="20">
        <v>2.9629629629629632</v>
      </c>
      <c r="X147" s="20">
        <v>21.481481481481481</v>
      </c>
      <c r="Z147" s="20">
        <v>13.333333333333334</v>
      </c>
      <c r="AD147">
        <v>0</v>
      </c>
      <c r="AF147" s="20">
        <v>68.148148148148152</v>
      </c>
      <c r="AI147" s="20">
        <v>21.481481481481481</v>
      </c>
      <c r="AJ147" s="20">
        <v>42.222222222222221</v>
      </c>
      <c r="AK147" s="20">
        <v>2.2222222222222223</v>
      </c>
    </row>
    <row r="149" spans="1:37" x14ac:dyDescent="0.4">
      <c r="A149" s="13" t="s">
        <v>112</v>
      </c>
      <c r="D149" t="s">
        <v>551</v>
      </c>
      <c r="G149" s="20"/>
      <c r="Q149" s="20"/>
    </row>
    <row r="150" spans="1:37" x14ac:dyDescent="0.4">
      <c r="A150" s="13" t="s">
        <v>110</v>
      </c>
      <c r="D150">
        <v>35</v>
      </c>
    </row>
    <row r="151" spans="1:37" x14ac:dyDescent="0.4">
      <c r="A151" s="13" t="s">
        <v>109</v>
      </c>
      <c r="D151" s="20">
        <v>25.925925925925924</v>
      </c>
    </row>
    <row r="152" spans="1:37" x14ac:dyDescent="0.4">
      <c r="D152" s="20"/>
    </row>
    <row r="153" spans="1:37" x14ac:dyDescent="0.4">
      <c r="A153" s="13" t="s">
        <v>112</v>
      </c>
      <c r="D153" t="s">
        <v>552</v>
      </c>
    </row>
    <row r="154" spans="1:37" x14ac:dyDescent="0.4">
      <c r="A154" s="13" t="s">
        <v>110</v>
      </c>
      <c r="D154">
        <f>135-D146-D150</f>
        <v>89</v>
      </c>
    </row>
    <row r="155" spans="1:37" x14ac:dyDescent="0.4">
      <c r="A155" s="13" t="s">
        <v>109</v>
      </c>
      <c r="D155" s="20">
        <f>D154/135*100</f>
        <v>65.925925925925924</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87815-3F8F-408D-A661-2DFD661F11AA}">
  <dimension ref="A1:DK190"/>
  <sheetViews>
    <sheetView zoomScaleNormal="100" workbookViewId="0">
      <pane xSplit="4" ySplit="2" topLeftCell="E170" activePane="bottomRight" state="frozen"/>
      <selection pane="topRight"/>
      <selection pane="bottomLeft"/>
      <selection pane="bottomRight"/>
    </sheetView>
  </sheetViews>
  <sheetFormatPr defaultColWidth="11.875" defaultRowHeight="18.75" x14ac:dyDescent="0.4"/>
  <sheetData>
    <row r="1" spans="1:37" s="22" customFormat="1" ht="63.75" customHeight="1" x14ac:dyDescent="0.4">
      <c r="A1" s="9" t="s">
        <v>136</v>
      </c>
      <c r="B1" s="9" t="s">
        <v>137</v>
      </c>
      <c r="C1" s="9" t="s">
        <v>138</v>
      </c>
      <c r="D1" s="9" t="s">
        <v>139</v>
      </c>
      <c r="E1" s="9" t="s">
        <v>134</v>
      </c>
      <c r="F1" s="9" t="s">
        <v>133</v>
      </c>
      <c r="G1" s="23" t="s">
        <v>132</v>
      </c>
      <c r="H1" s="9" t="s">
        <v>140</v>
      </c>
      <c r="I1" s="23" t="s">
        <v>131</v>
      </c>
      <c r="J1" s="9" t="s">
        <v>141</v>
      </c>
      <c r="K1" s="23" t="s">
        <v>462</v>
      </c>
      <c r="L1" s="9" t="s">
        <v>142</v>
      </c>
      <c r="M1" s="9" t="s">
        <v>143</v>
      </c>
      <c r="N1" s="9" t="s">
        <v>130</v>
      </c>
      <c r="O1" s="23" t="s">
        <v>129</v>
      </c>
      <c r="P1" s="9" t="s">
        <v>144</v>
      </c>
      <c r="Q1" s="9" t="s">
        <v>145</v>
      </c>
      <c r="R1" s="9" t="s">
        <v>146</v>
      </c>
      <c r="S1" s="9" t="s">
        <v>147</v>
      </c>
      <c r="T1" s="9" t="s">
        <v>148</v>
      </c>
      <c r="U1" s="9" t="s">
        <v>149</v>
      </c>
      <c r="V1" s="9" t="s">
        <v>150</v>
      </c>
      <c r="W1" s="9" t="s">
        <v>120</v>
      </c>
      <c r="X1" s="9" t="s">
        <v>151</v>
      </c>
      <c r="Y1" s="9" t="s">
        <v>152</v>
      </c>
      <c r="Z1" s="9" t="s">
        <v>119</v>
      </c>
      <c r="AA1" s="9" t="s">
        <v>118</v>
      </c>
      <c r="AB1" s="9" t="s">
        <v>153</v>
      </c>
      <c r="AC1" s="9" t="s">
        <v>128</v>
      </c>
      <c r="AD1" s="9" t="s">
        <v>154</v>
      </c>
      <c r="AE1" s="9" t="s">
        <v>127</v>
      </c>
      <c r="AF1" s="9" t="s">
        <v>126</v>
      </c>
      <c r="AG1" s="9" t="s">
        <v>125</v>
      </c>
      <c r="AH1" s="9" t="s">
        <v>124</v>
      </c>
      <c r="AI1" s="9" t="s">
        <v>123</v>
      </c>
      <c r="AJ1" s="9" t="s">
        <v>122</v>
      </c>
      <c r="AK1" s="9" t="s">
        <v>121</v>
      </c>
    </row>
    <row r="2" spans="1:37" s="22" customFormat="1" ht="20.25" customHeight="1" x14ac:dyDescent="0.4">
      <c r="A2" s="9"/>
      <c r="B2" s="9"/>
      <c r="C2" s="9"/>
      <c r="D2" s="9" t="s">
        <v>463</v>
      </c>
      <c r="E2" s="9" t="s">
        <v>117</v>
      </c>
      <c r="F2" s="9" t="s">
        <v>116</v>
      </c>
      <c r="G2" s="23" t="s">
        <v>464</v>
      </c>
      <c r="H2" s="9" t="s">
        <v>116</v>
      </c>
      <c r="I2" s="23" t="s">
        <v>464</v>
      </c>
      <c r="J2" s="9" t="s">
        <v>116</v>
      </c>
      <c r="K2" s="23" t="s">
        <v>464</v>
      </c>
      <c r="L2" s="9" t="s">
        <v>116</v>
      </c>
      <c r="M2" s="9" t="s">
        <v>116</v>
      </c>
      <c r="N2" s="9" t="s">
        <v>116</v>
      </c>
      <c r="O2" s="23" t="s">
        <v>464</v>
      </c>
      <c r="P2" s="9" t="s">
        <v>116</v>
      </c>
      <c r="Q2" s="9" t="s">
        <v>465</v>
      </c>
      <c r="R2" s="9" t="s">
        <v>115</v>
      </c>
      <c r="S2" s="9" t="s">
        <v>114</v>
      </c>
      <c r="T2" s="9" t="s">
        <v>115</v>
      </c>
      <c r="U2" s="9" t="s">
        <v>114</v>
      </c>
      <c r="V2" s="9" t="s">
        <v>114</v>
      </c>
      <c r="W2" s="9" t="s">
        <v>114</v>
      </c>
      <c r="X2" s="9" t="s">
        <v>114</v>
      </c>
      <c r="Y2" s="9" t="s">
        <v>115</v>
      </c>
      <c r="Z2" s="9" t="s">
        <v>115</v>
      </c>
      <c r="AA2" s="9" t="s">
        <v>114</v>
      </c>
      <c r="AB2" s="9" t="s">
        <v>114</v>
      </c>
      <c r="AC2" s="9" t="s">
        <v>114</v>
      </c>
      <c r="AD2" s="9" t="s">
        <v>466</v>
      </c>
      <c r="AE2" s="9" t="s">
        <v>114</v>
      </c>
      <c r="AF2" s="9" t="s">
        <v>114</v>
      </c>
      <c r="AG2" s="9" t="s">
        <v>114</v>
      </c>
      <c r="AH2" s="9" t="s">
        <v>114</v>
      </c>
      <c r="AI2" s="9" t="s">
        <v>114</v>
      </c>
      <c r="AJ2" s="9" t="s">
        <v>114</v>
      </c>
      <c r="AK2" s="9" t="s">
        <v>114</v>
      </c>
    </row>
    <row r="3" spans="1:37" x14ac:dyDescent="0.4">
      <c r="A3" t="s">
        <v>155</v>
      </c>
      <c r="B3" t="s">
        <v>156</v>
      </c>
      <c r="C3">
        <v>55</v>
      </c>
      <c r="D3" s="20">
        <v>20.399999999999999</v>
      </c>
      <c r="E3" s="19">
        <v>1734</v>
      </c>
      <c r="F3" s="20">
        <v>63.7</v>
      </c>
      <c r="G3" s="20">
        <f>F3*4/E3*100</f>
        <v>14.69434832756632</v>
      </c>
      <c r="H3">
        <v>59.9</v>
      </c>
      <c r="I3" s="20">
        <f>H3*9/E3*100</f>
        <v>31.089965397923873</v>
      </c>
      <c r="J3" s="21">
        <v>17.96</v>
      </c>
      <c r="K3" s="20">
        <f>J3*9/E3*100</f>
        <v>9.3217993079584787</v>
      </c>
      <c r="L3" s="20">
        <v>6.6</v>
      </c>
      <c r="M3" s="21">
        <v>1.19</v>
      </c>
      <c r="N3" s="20">
        <v>230</v>
      </c>
      <c r="O3" s="20">
        <f>N3*4/E3*100</f>
        <v>53.056516724336788</v>
      </c>
      <c r="P3" s="20">
        <v>9.8000000000000007</v>
      </c>
      <c r="Q3" s="19">
        <v>561</v>
      </c>
      <c r="R3" s="20">
        <v>10.5</v>
      </c>
      <c r="S3" s="20">
        <v>4.2</v>
      </c>
      <c r="T3" s="20">
        <v>69</v>
      </c>
      <c r="U3" s="20">
        <v>0.8</v>
      </c>
      <c r="V3" s="20">
        <v>1.2</v>
      </c>
      <c r="W3" s="20">
        <v>13.3</v>
      </c>
      <c r="X3" s="21">
        <v>1.28</v>
      </c>
      <c r="Y3" s="20">
        <v>2.2999999999999998</v>
      </c>
      <c r="Z3" s="19">
        <v>290</v>
      </c>
      <c r="AA3" s="20">
        <v>5.7</v>
      </c>
      <c r="AB3" s="19">
        <v>104</v>
      </c>
      <c r="AC3" s="19">
        <v>2054</v>
      </c>
      <c r="AD3" s="20">
        <v>5.0999999999999996</v>
      </c>
      <c r="AE3" s="19">
        <v>2627</v>
      </c>
      <c r="AF3" s="19">
        <v>539</v>
      </c>
      <c r="AG3" s="19">
        <v>213</v>
      </c>
      <c r="AH3" s="19">
        <v>1000</v>
      </c>
      <c r="AI3" s="20">
        <v>5.8</v>
      </c>
      <c r="AJ3" s="20">
        <v>6.9</v>
      </c>
      <c r="AK3" s="21">
        <v>0.93</v>
      </c>
    </row>
    <row r="4" spans="1:37" x14ac:dyDescent="0.4">
      <c r="A4" t="s">
        <v>157</v>
      </c>
      <c r="B4" t="s">
        <v>156</v>
      </c>
      <c r="C4">
        <v>54</v>
      </c>
      <c r="D4" s="20">
        <v>20.7</v>
      </c>
      <c r="E4" s="19">
        <v>2308</v>
      </c>
      <c r="F4" s="20">
        <v>109.1</v>
      </c>
      <c r="G4" s="20">
        <f t="shared" ref="G4:G67" si="0">F4*4/E4*100</f>
        <v>18.908145580589252</v>
      </c>
      <c r="H4">
        <v>107.1</v>
      </c>
      <c r="I4" s="20">
        <f>H4*9/E4*100</f>
        <v>41.763431542461007</v>
      </c>
      <c r="J4" s="21">
        <v>30.21</v>
      </c>
      <c r="K4" s="20">
        <f>J4*9/E4*100</f>
        <v>11.780329289428074</v>
      </c>
      <c r="L4" s="20">
        <v>16.5</v>
      </c>
      <c r="M4" s="21">
        <v>4.3</v>
      </c>
      <c r="N4" s="20">
        <v>224.5</v>
      </c>
      <c r="O4" s="20">
        <f>N4*4/E4*100</f>
        <v>38.908145580589256</v>
      </c>
      <c r="P4" s="20">
        <v>16.399999999999999</v>
      </c>
      <c r="Q4" s="19">
        <v>440</v>
      </c>
      <c r="R4" s="20">
        <v>13.1</v>
      </c>
      <c r="S4" s="20">
        <v>11.2</v>
      </c>
      <c r="T4" s="20">
        <v>190.5</v>
      </c>
      <c r="U4" s="20">
        <v>1.6</v>
      </c>
      <c r="V4" s="20">
        <v>1.5</v>
      </c>
      <c r="W4" s="20">
        <v>37</v>
      </c>
      <c r="X4" s="21">
        <v>1.89</v>
      </c>
      <c r="Y4" s="20">
        <v>11</v>
      </c>
      <c r="Z4" s="19">
        <v>310</v>
      </c>
      <c r="AA4" s="20">
        <v>7.8</v>
      </c>
      <c r="AB4" s="19">
        <v>171</v>
      </c>
      <c r="AC4" s="19">
        <v>3492</v>
      </c>
      <c r="AD4" s="20">
        <v>8.6999999999999993</v>
      </c>
      <c r="AE4" s="19">
        <v>3736.5</v>
      </c>
      <c r="AF4" s="19">
        <v>628</v>
      </c>
      <c r="AG4" s="19">
        <v>292</v>
      </c>
      <c r="AH4" s="19">
        <v>1501</v>
      </c>
      <c r="AI4" s="20">
        <v>9.8000000000000007</v>
      </c>
      <c r="AJ4" s="20">
        <v>8.8000000000000007</v>
      </c>
      <c r="AK4" s="21">
        <v>1.1200000000000001</v>
      </c>
    </row>
    <row r="5" spans="1:37" x14ac:dyDescent="0.4">
      <c r="A5" t="s">
        <v>158</v>
      </c>
      <c r="B5" t="s">
        <v>156</v>
      </c>
      <c r="C5">
        <v>53</v>
      </c>
      <c r="D5" s="20">
        <v>23</v>
      </c>
      <c r="E5" s="19">
        <v>2609</v>
      </c>
      <c r="F5" s="20">
        <v>96.6</v>
      </c>
      <c r="G5" s="20">
        <f t="shared" si="0"/>
        <v>14.810272134917593</v>
      </c>
      <c r="H5">
        <v>78</v>
      </c>
      <c r="I5" s="20">
        <f>H5*9/E5*100</f>
        <v>26.906860866232275</v>
      </c>
      <c r="J5" s="21">
        <v>25.07</v>
      </c>
      <c r="K5" s="20">
        <f>J5*9/E5*100</f>
        <v>8.6481410502108087</v>
      </c>
      <c r="L5" s="20">
        <v>10.8</v>
      </c>
      <c r="M5" s="21">
        <v>2.48</v>
      </c>
      <c r="N5" s="20">
        <v>369.1</v>
      </c>
      <c r="O5" s="20">
        <f>N5*4/E5*100</f>
        <v>56.588731314679954</v>
      </c>
      <c r="P5" s="20">
        <v>27.9</v>
      </c>
      <c r="Q5" s="19">
        <v>717</v>
      </c>
      <c r="R5" s="20">
        <v>3.1</v>
      </c>
      <c r="S5" s="20">
        <v>16.2</v>
      </c>
      <c r="T5" s="20">
        <v>466.5</v>
      </c>
      <c r="U5" s="20">
        <v>1.6</v>
      </c>
      <c r="V5" s="20">
        <v>1.9</v>
      </c>
      <c r="W5" s="20">
        <v>18.3</v>
      </c>
      <c r="X5" s="21">
        <v>1.76</v>
      </c>
      <c r="Y5" s="20">
        <v>8.1999999999999993</v>
      </c>
      <c r="Z5" s="19">
        <v>557</v>
      </c>
      <c r="AA5" s="20">
        <v>7.1</v>
      </c>
      <c r="AB5" s="19">
        <v>153.5</v>
      </c>
      <c r="AC5" s="19">
        <v>6281</v>
      </c>
      <c r="AD5" s="20">
        <v>15.9</v>
      </c>
      <c r="AE5" s="19">
        <v>3647</v>
      </c>
      <c r="AF5" s="19">
        <v>885.5</v>
      </c>
      <c r="AG5" s="19">
        <v>339</v>
      </c>
      <c r="AH5" s="19">
        <v>1440</v>
      </c>
      <c r="AI5" s="20">
        <v>10.8</v>
      </c>
      <c r="AJ5" s="20">
        <v>11.3</v>
      </c>
      <c r="AK5" s="21">
        <v>1.71</v>
      </c>
    </row>
    <row r="6" spans="1:37" x14ac:dyDescent="0.4">
      <c r="A6" t="s">
        <v>159</v>
      </c>
      <c r="B6" t="s">
        <v>156</v>
      </c>
      <c r="C6">
        <v>59</v>
      </c>
      <c r="D6" s="20">
        <v>18.5</v>
      </c>
      <c r="E6" s="19">
        <v>1808</v>
      </c>
      <c r="F6" s="20">
        <v>77.3</v>
      </c>
      <c r="G6" s="20">
        <f t="shared" si="0"/>
        <v>17.101769911504423</v>
      </c>
      <c r="H6">
        <v>47.3</v>
      </c>
      <c r="I6" s="20">
        <f t="shared" ref="I6:I69" si="1">H6*9/E6*100</f>
        <v>23.545353982300885</v>
      </c>
      <c r="J6" s="21">
        <v>10.61</v>
      </c>
      <c r="K6" s="20">
        <f>J6*9/E6*100</f>
        <v>5.2815265486725664</v>
      </c>
      <c r="L6" s="20">
        <v>8.6999999999999993</v>
      </c>
      <c r="M6" s="21">
        <v>2.68</v>
      </c>
      <c r="N6" s="20">
        <v>265</v>
      </c>
      <c r="O6" s="20">
        <f t="shared" ref="O6:O69" si="2">N6*4/E6*100</f>
        <v>58.62831858407079</v>
      </c>
      <c r="P6" s="20">
        <v>18.8</v>
      </c>
      <c r="Q6" s="19">
        <v>487</v>
      </c>
      <c r="R6" s="20">
        <v>12.4</v>
      </c>
      <c r="S6" s="20">
        <v>7.3</v>
      </c>
      <c r="T6" s="20">
        <v>384</v>
      </c>
      <c r="U6" s="20">
        <v>0.8</v>
      </c>
      <c r="V6" s="20">
        <v>1.1000000000000001</v>
      </c>
      <c r="W6" s="20">
        <v>15.5</v>
      </c>
      <c r="X6" s="21">
        <v>1.47</v>
      </c>
      <c r="Y6" s="20">
        <v>5</v>
      </c>
      <c r="Z6" s="19">
        <v>590</v>
      </c>
      <c r="AA6" s="20">
        <v>6.9</v>
      </c>
      <c r="AB6" s="19">
        <v>134</v>
      </c>
      <c r="AC6" s="19">
        <v>3621</v>
      </c>
      <c r="AD6" s="20">
        <v>9.1</v>
      </c>
      <c r="AE6" s="19">
        <v>2998</v>
      </c>
      <c r="AF6" s="19">
        <v>491</v>
      </c>
      <c r="AG6" s="19">
        <v>382</v>
      </c>
      <c r="AH6" s="19">
        <v>1204</v>
      </c>
      <c r="AI6" s="20">
        <v>9</v>
      </c>
      <c r="AJ6" s="20">
        <v>9.1999999999999993</v>
      </c>
      <c r="AK6" s="21">
        <v>1.44</v>
      </c>
    </row>
    <row r="7" spans="1:37" x14ac:dyDescent="0.4">
      <c r="A7" t="s">
        <v>160</v>
      </c>
      <c r="B7" t="s">
        <v>156</v>
      </c>
      <c r="C7">
        <v>52</v>
      </c>
      <c r="D7" s="20">
        <v>20.9</v>
      </c>
      <c r="E7" s="19">
        <v>1640</v>
      </c>
      <c r="F7" s="20">
        <v>63.2</v>
      </c>
      <c r="G7" s="20">
        <f t="shared" si="0"/>
        <v>15.414634146341463</v>
      </c>
      <c r="H7">
        <v>50.8</v>
      </c>
      <c r="I7" s="20">
        <f t="shared" si="1"/>
        <v>27.878048780487802</v>
      </c>
      <c r="J7" s="21">
        <v>11.41</v>
      </c>
      <c r="K7" s="20">
        <f t="shared" ref="K7:K70" si="3">J7*9/E7*100</f>
        <v>6.2615853658536587</v>
      </c>
      <c r="L7" s="20">
        <v>11.7</v>
      </c>
      <c r="M7" s="21">
        <v>2.52</v>
      </c>
      <c r="N7" s="20">
        <v>226.7</v>
      </c>
      <c r="O7" s="20">
        <f t="shared" si="2"/>
        <v>55.292682926829265</v>
      </c>
      <c r="P7" s="20">
        <v>15.1</v>
      </c>
      <c r="Q7" s="19">
        <v>323</v>
      </c>
      <c r="R7" s="20">
        <v>5.8</v>
      </c>
      <c r="S7" s="20">
        <v>5.0999999999999996</v>
      </c>
      <c r="T7" s="20">
        <v>373</v>
      </c>
      <c r="U7" s="20">
        <v>0.2</v>
      </c>
      <c r="V7" s="20">
        <v>0.6</v>
      </c>
      <c r="W7" s="20">
        <v>9.3000000000000007</v>
      </c>
      <c r="X7" s="21">
        <v>0.6</v>
      </c>
      <c r="Y7" s="20">
        <v>2.8</v>
      </c>
      <c r="Z7" s="19">
        <v>198</v>
      </c>
      <c r="AA7" s="20">
        <v>4.0999999999999996</v>
      </c>
      <c r="AB7" s="19">
        <v>56</v>
      </c>
      <c r="AC7" s="19">
        <v>4888</v>
      </c>
      <c r="AD7" s="20">
        <v>12.3</v>
      </c>
      <c r="AE7" s="19">
        <v>1513.5</v>
      </c>
      <c r="AF7" s="19">
        <v>566</v>
      </c>
      <c r="AG7" s="19">
        <v>238</v>
      </c>
      <c r="AH7" s="19">
        <v>862</v>
      </c>
      <c r="AI7" s="20">
        <v>8.5</v>
      </c>
      <c r="AJ7" s="20">
        <v>6.7</v>
      </c>
      <c r="AK7" s="21">
        <v>1.03</v>
      </c>
    </row>
    <row r="8" spans="1:37" x14ac:dyDescent="0.4">
      <c r="A8" t="s">
        <v>161</v>
      </c>
      <c r="B8" t="s">
        <v>156</v>
      </c>
      <c r="C8">
        <v>50</v>
      </c>
      <c r="D8" s="20">
        <v>23.1</v>
      </c>
      <c r="E8" s="19">
        <v>1754</v>
      </c>
      <c r="F8" s="20">
        <v>56.1</v>
      </c>
      <c r="G8" s="20">
        <f t="shared" si="0"/>
        <v>12.793614595210947</v>
      </c>
      <c r="H8">
        <v>50.4</v>
      </c>
      <c r="I8" s="20">
        <f t="shared" si="1"/>
        <v>25.860889395667048</v>
      </c>
      <c r="J8" s="21">
        <v>16.82</v>
      </c>
      <c r="K8" s="20">
        <f t="shared" si="3"/>
        <v>8.6305587229190426</v>
      </c>
      <c r="L8" s="20">
        <v>7.7</v>
      </c>
      <c r="M8" s="21">
        <v>1.9</v>
      </c>
      <c r="N8" s="20">
        <v>260.39999999999998</v>
      </c>
      <c r="O8" s="20">
        <f t="shared" si="2"/>
        <v>59.384264538198394</v>
      </c>
      <c r="P8" s="20">
        <v>14.6</v>
      </c>
      <c r="Q8" s="19">
        <v>131</v>
      </c>
      <c r="R8" s="20">
        <v>2.9</v>
      </c>
      <c r="S8" s="20">
        <v>5.9</v>
      </c>
      <c r="T8" s="20">
        <v>217.5</v>
      </c>
      <c r="U8" s="20">
        <v>0.6</v>
      </c>
      <c r="V8" s="20">
        <v>0.9</v>
      </c>
      <c r="W8" s="20">
        <v>14.5</v>
      </c>
      <c r="X8" s="21">
        <v>1.23</v>
      </c>
      <c r="Y8" s="20">
        <v>6.4</v>
      </c>
      <c r="Z8" s="19">
        <v>299</v>
      </c>
      <c r="AA8" s="20">
        <v>5.9</v>
      </c>
      <c r="AB8" s="19">
        <v>119</v>
      </c>
      <c r="AC8" s="19">
        <v>2572</v>
      </c>
      <c r="AD8" s="20">
        <v>6.3</v>
      </c>
      <c r="AE8" s="19">
        <v>2452.5</v>
      </c>
      <c r="AF8" s="19">
        <v>457.5</v>
      </c>
      <c r="AG8" s="19">
        <v>238</v>
      </c>
      <c r="AH8" s="19">
        <v>872</v>
      </c>
      <c r="AI8" s="20">
        <v>6.1</v>
      </c>
      <c r="AJ8" s="20">
        <v>6.2</v>
      </c>
      <c r="AK8" s="21">
        <v>1.22</v>
      </c>
    </row>
    <row r="9" spans="1:37" x14ac:dyDescent="0.4">
      <c r="A9" t="s">
        <v>162</v>
      </c>
      <c r="B9" t="s">
        <v>156</v>
      </c>
      <c r="C9">
        <v>53</v>
      </c>
      <c r="D9" s="20">
        <v>20.3</v>
      </c>
      <c r="E9" s="19">
        <v>2373</v>
      </c>
      <c r="F9" s="20">
        <v>85.6</v>
      </c>
      <c r="G9" s="20">
        <f t="shared" si="0"/>
        <v>14.428992836072482</v>
      </c>
      <c r="H9">
        <v>86.4</v>
      </c>
      <c r="I9" s="20">
        <f t="shared" si="1"/>
        <v>32.768647281921623</v>
      </c>
      <c r="J9" s="21">
        <v>28.21</v>
      </c>
      <c r="K9" s="20">
        <f t="shared" si="3"/>
        <v>10.699115044247788</v>
      </c>
      <c r="L9" s="20">
        <v>13.3</v>
      </c>
      <c r="M9" s="21">
        <v>2.82</v>
      </c>
      <c r="N9" s="20">
        <v>305.5</v>
      </c>
      <c r="O9" s="20">
        <f t="shared" si="2"/>
        <v>51.495996628739995</v>
      </c>
      <c r="P9" s="20">
        <v>12.7</v>
      </c>
      <c r="Q9" s="19">
        <v>423</v>
      </c>
      <c r="R9" s="20">
        <v>5.0999999999999996</v>
      </c>
      <c r="S9" s="20">
        <v>8.3000000000000007</v>
      </c>
      <c r="T9" s="20">
        <v>177.5</v>
      </c>
      <c r="U9" s="20">
        <v>0.5</v>
      </c>
      <c r="V9" s="20">
        <v>1.2</v>
      </c>
      <c r="W9" s="20">
        <v>15.7</v>
      </c>
      <c r="X9" s="21">
        <v>1.1599999999999999</v>
      </c>
      <c r="Y9" s="20">
        <v>5.5</v>
      </c>
      <c r="Z9" s="19">
        <v>327</v>
      </c>
      <c r="AA9" s="20">
        <v>4.9000000000000004</v>
      </c>
      <c r="AB9" s="19">
        <v>108.5</v>
      </c>
      <c r="AC9" s="19">
        <v>4904</v>
      </c>
      <c r="AD9" s="20">
        <v>12.5</v>
      </c>
      <c r="AE9" s="19">
        <v>2374</v>
      </c>
      <c r="AF9" s="19">
        <v>774.5</v>
      </c>
      <c r="AG9" s="19">
        <v>253</v>
      </c>
      <c r="AH9" s="19">
        <v>1160</v>
      </c>
      <c r="AI9" s="20">
        <v>8.5</v>
      </c>
      <c r="AJ9" s="20">
        <v>9.1999999999999993</v>
      </c>
      <c r="AK9" s="21">
        <v>1.1100000000000001</v>
      </c>
    </row>
    <row r="10" spans="1:37" x14ac:dyDescent="0.4">
      <c r="A10" t="s">
        <v>163</v>
      </c>
      <c r="B10" t="s">
        <v>156</v>
      </c>
      <c r="C10">
        <v>53</v>
      </c>
      <c r="D10" s="20">
        <v>21.8</v>
      </c>
      <c r="E10" s="19">
        <v>1541</v>
      </c>
      <c r="F10" s="20">
        <v>52.4</v>
      </c>
      <c r="G10" s="20">
        <f t="shared" si="0"/>
        <v>13.601557430240103</v>
      </c>
      <c r="H10">
        <v>47.6</v>
      </c>
      <c r="I10" s="20">
        <f t="shared" si="1"/>
        <v>27.800129785853343</v>
      </c>
      <c r="J10" s="21">
        <v>13.06</v>
      </c>
      <c r="K10" s="20">
        <f t="shared" si="3"/>
        <v>7.6275146009085013</v>
      </c>
      <c r="L10" s="20">
        <v>7</v>
      </c>
      <c r="M10" s="21">
        <v>1.1299999999999999</v>
      </c>
      <c r="N10" s="20">
        <v>217.6</v>
      </c>
      <c r="O10" s="20">
        <f t="shared" si="2"/>
        <v>56.482803374432187</v>
      </c>
      <c r="P10" s="20">
        <v>8.8000000000000007</v>
      </c>
      <c r="Q10" s="19">
        <v>441</v>
      </c>
      <c r="R10" s="20">
        <v>0.9</v>
      </c>
      <c r="S10" s="20">
        <v>6.2</v>
      </c>
      <c r="T10" s="20">
        <v>92</v>
      </c>
      <c r="U10" s="20">
        <v>0.8</v>
      </c>
      <c r="V10" s="20">
        <v>0.4</v>
      </c>
      <c r="W10" s="20">
        <v>12.6</v>
      </c>
      <c r="X10" s="21">
        <v>1.1499999999999999</v>
      </c>
      <c r="Y10" s="20">
        <v>1.7</v>
      </c>
      <c r="Z10" s="19">
        <v>156</v>
      </c>
      <c r="AA10" s="20">
        <v>4.5999999999999996</v>
      </c>
      <c r="AB10" s="19">
        <v>72.5</v>
      </c>
      <c r="AC10" s="19">
        <v>2902</v>
      </c>
      <c r="AD10" s="20">
        <v>7.3</v>
      </c>
      <c r="AE10" s="19">
        <v>1433.5</v>
      </c>
      <c r="AF10" s="19">
        <v>174</v>
      </c>
      <c r="AG10" s="19">
        <v>189</v>
      </c>
      <c r="AH10" s="19">
        <v>659</v>
      </c>
      <c r="AI10" s="20">
        <v>4.8</v>
      </c>
      <c r="AJ10" s="20">
        <v>7.2</v>
      </c>
      <c r="AK10" s="21">
        <v>0.79</v>
      </c>
    </row>
    <row r="11" spans="1:37" x14ac:dyDescent="0.4">
      <c r="A11" t="s">
        <v>164</v>
      </c>
      <c r="B11" t="s">
        <v>156</v>
      </c>
      <c r="C11">
        <v>54</v>
      </c>
      <c r="D11" s="20">
        <v>23.5</v>
      </c>
      <c r="E11" s="19">
        <v>1751</v>
      </c>
      <c r="F11" s="20">
        <v>60</v>
      </c>
      <c r="G11" s="20">
        <f t="shared" si="0"/>
        <v>13.706453455168473</v>
      </c>
      <c r="H11">
        <v>51.4</v>
      </c>
      <c r="I11" s="20">
        <f t="shared" si="1"/>
        <v>26.419189034837231</v>
      </c>
      <c r="J11" s="21">
        <v>16.239999999999998</v>
      </c>
      <c r="K11" s="20">
        <f t="shared" si="3"/>
        <v>8.3472301541976019</v>
      </c>
      <c r="L11" s="20">
        <v>6.1</v>
      </c>
      <c r="M11" s="21">
        <v>1.19</v>
      </c>
      <c r="N11" s="20">
        <v>259.89999999999998</v>
      </c>
      <c r="O11" s="20">
        <f t="shared" si="2"/>
        <v>59.371787549971444</v>
      </c>
      <c r="P11" s="20">
        <v>13.4</v>
      </c>
      <c r="Q11" s="19">
        <v>396</v>
      </c>
      <c r="R11" s="20">
        <v>3.1</v>
      </c>
      <c r="S11" s="20">
        <v>6.3</v>
      </c>
      <c r="T11" s="20">
        <v>214</v>
      </c>
      <c r="U11" s="20">
        <v>0.9</v>
      </c>
      <c r="V11" s="20">
        <v>1.1000000000000001</v>
      </c>
      <c r="W11" s="20">
        <v>11.4</v>
      </c>
      <c r="X11" s="21">
        <v>1.1399999999999999</v>
      </c>
      <c r="Y11" s="20">
        <v>2.2999999999999998</v>
      </c>
      <c r="Z11" s="19">
        <v>306</v>
      </c>
      <c r="AA11" s="20">
        <v>5.5</v>
      </c>
      <c r="AB11" s="19">
        <v>122</v>
      </c>
      <c r="AC11" s="19">
        <v>3400</v>
      </c>
      <c r="AD11" s="20">
        <v>8.5</v>
      </c>
      <c r="AE11" s="19">
        <v>2562.5</v>
      </c>
      <c r="AF11" s="19">
        <v>680.5</v>
      </c>
      <c r="AG11" s="19">
        <v>221</v>
      </c>
      <c r="AH11" s="19">
        <v>982</v>
      </c>
      <c r="AI11" s="20">
        <v>7.1</v>
      </c>
      <c r="AJ11" s="20">
        <v>7.1</v>
      </c>
      <c r="AK11" s="21">
        <v>0.95</v>
      </c>
    </row>
    <row r="12" spans="1:37" x14ac:dyDescent="0.4">
      <c r="A12" t="s">
        <v>165</v>
      </c>
      <c r="B12" t="s">
        <v>156</v>
      </c>
      <c r="C12">
        <v>51</v>
      </c>
      <c r="D12" s="20">
        <v>19.600000000000001</v>
      </c>
      <c r="E12" s="19">
        <v>1111</v>
      </c>
      <c r="F12" s="20">
        <v>25.7</v>
      </c>
      <c r="G12" s="20">
        <f t="shared" si="0"/>
        <v>9.2529252925292536</v>
      </c>
      <c r="H12">
        <v>27.4</v>
      </c>
      <c r="I12" s="20">
        <f t="shared" si="1"/>
        <v>22.196219621962197</v>
      </c>
      <c r="J12" s="21">
        <v>13.91</v>
      </c>
      <c r="K12" s="20">
        <f t="shared" si="3"/>
        <v>11.268226822682267</v>
      </c>
      <c r="L12" s="20">
        <v>2.2000000000000002</v>
      </c>
      <c r="M12" s="21">
        <v>0.15</v>
      </c>
      <c r="N12" s="20">
        <v>188.2</v>
      </c>
      <c r="O12" s="20">
        <f t="shared" si="2"/>
        <v>67.758775877587752</v>
      </c>
      <c r="P12" s="20">
        <v>4</v>
      </c>
      <c r="Q12" s="19">
        <v>130</v>
      </c>
      <c r="R12" s="20">
        <v>2.1</v>
      </c>
      <c r="S12" s="20">
        <v>1.5</v>
      </c>
      <c r="T12" s="20">
        <v>18</v>
      </c>
      <c r="U12" s="20">
        <v>0.2</v>
      </c>
      <c r="V12" s="20">
        <v>0.4</v>
      </c>
      <c r="W12" s="20">
        <v>3.4</v>
      </c>
      <c r="X12" s="21">
        <v>0.38</v>
      </c>
      <c r="Y12" s="20">
        <v>1.1000000000000001</v>
      </c>
      <c r="Z12" s="19">
        <v>48</v>
      </c>
      <c r="AA12" s="20">
        <v>2.4</v>
      </c>
      <c r="AB12" s="19">
        <v>11.5</v>
      </c>
      <c r="AC12" s="19">
        <v>1755</v>
      </c>
      <c r="AD12" s="20">
        <v>4.4000000000000004</v>
      </c>
      <c r="AE12" s="19">
        <v>924</v>
      </c>
      <c r="AF12" s="19">
        <v>311.5</v>
      </c>
      <c r="AG12" s="19">
        <v>93</v>
      </c>
      <c r="AH12" s="19">
        <v>440</v>
      </c>
      <c r="AI12" s="20">
        <v>2</v>
      </c>
      <c r="AJ12" s="20">
        <v>3</v>
      </c>
      <c r="AK12" s="21">
        <v>0.34</v>
      </c>
    </row>
    <row r="13" spans="1:37" x14ac:dyDescent="0.4">
      <c r="A13" t="s">
        <v>166</v>
      </c>
      <c r="B13" t="s">
        <v>156</v>
      </c>
      <c r="C13">
        <v>52</v>
      </c>
      <c r="D13" s="20">
        <v>17.7</v>
      </c>
      <c r="E13" s="19">
        <v>1999</v>
      </c>
      <c r="F13" s="20">
        <v>95.3</v>
      </c>
      <c r="G13" s="20">
        <f t="shared" si="0"/>
        <v>19.069534767383693</v>
      </c>
      <c r="H13">
        <v>60.5</v>
      </c>
      <c r="I13" s="20">
        <f t="shared" si="1"/>
        <v>27.238619309654826</v>
      </c>
      <c r="J13" s="21">
        <v>16.84</v>
      </c>
      <c r="K13" s="20">
        <f t="shared" si="3"/>
        <v>7.5817908954477238</v>
      </c>
      <c r="L13" s="20">
        <v>12.1</v>
      </c>
      <c r="M13" s="21">
        <v>3.67</v>
      </c>
      <c r="N13" s="20">
        <v>262.60000000000002</v>
      </c>
      <c r="O13" s="20">
        <f t="shared" si="2"/>
        <v>52.546273136568288</v>
      </c>
      <c r="P13" s="20">
        <v>15.8</v>
      </c>
      <c r="Q13" s="19">
        <v>308</v>
      </c>
      <c r="R13" s="20">
        <v>3.7</v>
      </c>
      <c r="S13" s="20">
        <v>7.6</v>
      </c>
      <c r="T13" s="20">
        <v>369.5</v>
      </c>
      <c r="U13" s="20">
        <v>1.2</v>
      </c>
      <c r="V13" s="20">
        <v>0.8</v>
      </c>
      <c r="W13" s="20">
        <v>22</v>
      </c>
      <c r="X13" s="21">
        <v>1.48</v>
      </c>
      <c r="Y13" s="20">
        <v>4.7</v>
      </c>
      <c r="Z13" s="19">
        <v>382</v>
      </c>
      <c r="AA13" s="20">
        <v>5.8</v>
      </c>
      <c r="AB13" s="19">
        <v>104.5</v>
      </c>
      <c r="AC13" s="19">
        <v>3569</v>
      </c>
      <c r="AD13" s="20">
        <v>9</v>
      </c>
      <c r="AE13" s="19">
        <v>2627.5</v>
      </c>
      <c r="AF13" s="19">
        <v>513</v>
      </c>
      <c r="AG13" s="19">
        <v>303</v>
      </c>
      <c r="AH13" s="19">
        <v>1211</v>
      </c>
      <c r="AI13" s="20">
        <v>12.2</v>
      </c>
      <c r="AJ13" s="20">
        <v>9</v>
      </c>
      <c r="AK13" s="21">
        <v>1.46</v>
      </c>
    </row>
    <row r="14" spans="1:37" x14ac:dyDescent="0.4">
      <c r="A14" t="s">
        <v>167</v>
      </c>
      <c r="B14" t="s">
        <v>156</v>
      </c>
      <c r="C14">
        <v>52</v>
      </c>
      <c r="D14" s="20">
        <v>19.5</v>
      </c>
      <c r="E14" s="19">
        <v>1225</v>
      </c>
      <c r="F14" s="20">
        <v>38.299999999999997</v>
      </c>
      <c r="G14" s="20">
        <f t="shared" si="0"/>
        <v>12.506122448979589</v>
      </c>
      <c r="H14">
        <v>31.7</v>
      </c>
      <c r="I14" s="20">
        <f t="shared" si="1"/>
        <v>23.289795918367346</v>
      </c>
      <c r="J14" s="21">
        <v>10.58</v>
      </c>
      <c r="K14" s="20">
        <f t="shared" si="3"/>
        <v>7.773061224489795</v>
      </c>
      <c r="L14" s="20">
        <v>5.0999999999999996</v>
      </c>
      <c r="M14" s="21">
        <v>0.87</v>
      </c>
      <c r="N14" s="20">
        <v>194.9</v>
      </c>
      <c r="O14" s="20">
        <f t="shared" si="2"/>
        <v>63.640816326530611</v>
      </c>
      <c r="P14" s="20">
        <v>11</v>
      </c>
      <c r="Q14" s="19">
        <v>223</v>
      </c>
      <c r="R14" s="20">
        <v>1.4</v>
      </c>
      <c r="S14" s="20">
        <v>3.6</v>
      </c>
      <c r="T14" s="20">
        <v>216.5</v>
      </c>
      <c r="U14" s="20">
        <v>0.2</v>
      </c>
      <c r="V14" s="20">
        <v>0.6</v>
      </c>
      <c r="W14" s="20">
        <v>8.6</v>
      </c>
      <c r="X14" s="21">
        <v>0.62</v>
      </c>
      <c r="Y14" s="20">
        <v>1.2</v>
      </c>
      <c r="Z14" s="19">
        <v>302</v>
      </c>
      <c r="AA14" s="20">
        <v>3.7</v>
      </c>
      <c r="AB14" s="19">
        <v>56.5</v>
      </c>
      <c r="AC14" s="19">
        <v>2680</v>
      </c>
      <c r="AD14" s="20">
        <v>6.8</v>
      </c>
      <c r="AE14" s="19">
        <v>1727</v>
      </c>
      <c r="AF14" s="19">
        <v>254.5</v>
      </c>
      <c r="AG14" s="19">
        <v>157</v>
      </c>
      <c r="AH14" s="19">
        <v>576</v>
      </c>
      <c r="AI14" s="20">
        <v>5.6</v>
      </c>
      <c r="AJ14" s="20">
        <v>4</v>
      </c>
      <c r="AK14" s="21">
        <v>0.86</v>
      </c>
    </row>
    <row r="15" spans="1:37" x14ac:dyDescent="0.4">
      <c r="A15" t="s">
        <v>168</v>
      </c>
      <c r="B15" t="s">
        <v>156</v>
      </c>
      <c r="C15">
        <v>50</v>
      </c>
      <c r="D15" s="20">
        <v>20.100000000000001</v>
      </c>
      <c r="E15" s="19">
        <v>1783</v>
      </c>
      <c r="F15" s="20">
        <v>73.5</v>
      </c>
      <c r="G15" s="20">
        <f t="shared" si="0"/>
        <v>16.489063376332027</v>
      </c>
      <c r="H15">
        <v>69.7</v>
      </c>
      <c r="I15" s="20">
        <f t="shared" si="1"/>
        <v>35.182277061132929</v>
      </c>
      <c r="J15" s="21">
        <v>20.61</v>
      </c>
      <c r="K15" s="20">
        <f t="shared" si="3"/>
        <v>10.403252944475604</v>
      </c>
      <c r="L15" s="20">
        <v>11.6</v>
      </c>
      <c r="M15" s="21">
        <v>1.9</v>
      </c>
      <c r="N15" s="20">
        <v>210.8</v>
      </c>
      <c r="O15" s="20">
        <f t="shared" si="2"/>
        <v>47.291082445316881</v>
      </c>
      <c r="P15" s="20">
        <v>12.2</v>
      </c>
      <c r="Q15" s="19">
        <v>378</v>
      </c>
      <c r="R15" s="20">
        <v>3.6</v>
      </c>
      <c r="S15" s="20">
        <v>5.9</v>
      </c>
      <c r="T15" s="20">
        <v>186</v>
      </c>
      <c r="U15" s="20">
        <v>0.9</v>
      </c>
      <c r="V15" s="20">
        <v>0.7</v>
      </c>
      <c r="W15" s="20">
        <v>18.399999999999999</v>
      </c>
      <c r="X15" s="21">
        <v>1.17</v>
      </c>
      <c r="Y15" s="20">
        <v>5.5</v>
      </c>
      <c r="Z15" s="19">
        <v>226</v>
      </c>
      <c r="AA15" s="20">
        <v>5.9</v>
      </c>
      <c r="AB15" s="19">
        <v>57.5</v>
      </c>
      <c r="AC15" s="19">
        <v>2181</v>
      </c>
      <c r="AD15" s="20">
        <v>5.5</v>
      </c>
      <c r="AE15" s="19">
        <v>1973.5</v>
      </c>
      <c r="AF15" s="19">
        <v>381.5</v>
      </c>
      <c r="AG15" s="19">
        <v>203</v>
      </c>
      <c r="AH15" s="19">
        <v>987</v>
      </c>
      <c r="AI15" s="20">
        <v>6.8</v>
      </c>
      <c r="AJ15" s="20">
        <v>8</v>
      </c>
      <c r="AK15" s="21">
        <v>0.96</v>
      </c>
    </row>
    <row r="16" spans="1:37" x14ac:dyDescent="0.4">
      <c r="A16" t="s">
        <v>169</v>
      </c>
      <c r="B16" t="s">
        <v>156</v>
      </c>
      <c r="C16">
        <v>53</v>
      </c>
      <c r="D16" s="20">
        <v>18.7</v>
      </c>
      <c r="E16" s="19">
        <v>2346</v>
      </c>
      <c r="F16" s="20">
        <v>80.400000000000006</v>
      </c>
      <c r="G16" s="20">
        <f t="shared" si="0"/>
        <v>13.708439897698209</v>
      </c>
      <c r="H16">
        <v>63.3</v>
      </c>
      <c r="I16" s="20">
        <f t="shared" si="1"/>
        <v>24.283887468030688</v>
      </c>
      <c r="J16" s="21">
        <v>11.68</v>
      </c>
      <c r="K16" s="20">
        <f t="shared" si="3"/>
        <v>4.4808184143222514</v>
      </c>
      <c r="L16" s="20">
        <v>10.6</v>
      </c>
      <c r="M16" s="21">
        <v>4.47</v>
      </c>
      <c r="N16" s="20">
        <v>350.7</v>
      </c>
      <c r="O16" s="20">
        <f t="shared" si="2"/>
        <v>59.795396419437338</v>
      </c>
      <c r="P16" s="20">
        <v>13.6</v>
      </c>
      <c r="Q16" s="19">
        <v>1853</v>
      </c>
      <c r="R16" s="20">
        <v>15.8</v>
      </c>
      <c r="S16" s="20">
        <v>11.7</v>
      </c>
      <c r="T16" s="20">
        <v>243</v>
      </c>
      <c r="U16" s="20">
        <v>1.1000000000000001</v>
      </c>
      <c r="V16" s="20">
        <v>1.1000000000000001</v>
      </c>
      <c r="W16" s="20">
        <v>14.3</v>
      </c>
      <c r="X16" s="21">
        <v>1.27</v>
      </c>
      <c r="Y16" s="20">
        <v>8.8000000000000007</v>
      </c>
      <c r="Z16" s="19">
        <v>252</v>
      </c>
      <c r="AA16" s="20">
        <v>7.7</v>
      </c>
      <c r="AB16" s="19">
        <v>83.5</v>
      </c>
      <c r="AC16" s="19">
        <v>2960</v>
      </c>
      <c r="AD16" s="20">
        <v>7.5</v>
      </c>
      <c r="AE16" s="19">
        <v>2383</v>
      </c>
      <c r="AF16" s="19">
        <v>560</v>
      </c>
      <c r="AG16" s="19">
        <v>311</v>
      </c>
      <c r="AH16" s="19">
        <v>1152</v>
      </c>
      <c r="AI16" s="20">
        <v>7.2</v>
      </c>
      <c r="AJ16" s="20">
        <v>9</v>
      </c>
      <c r="AK16" s="21">
        <v>1.35</v>
      </c>
    </row>
    <row r="17" spans="1:37" x14ac:dyDescent="0.4">
      <c r="A17" t="s">
        <v>170</v>
      </c>
      <c r="B17" t="s">
        <v>156</v>
      </c>
      <c r="C17">
        <v>53</v>
      </c>
      <c r="D17" s="20">
        <v>20.3</v>
      </c>
      <c r="E17" s="19">
        <v>1303</v>
      </c>
      <c r="F17" s="20">
        <v>49.6</v>
      </c>
      <c r="G17" s="20">
        <f t="shared" si="0"/>
        <v>15.226400613967767</v>
      </c>
      <c r="H17">
        <v>36.799999999999997</v>
      </c>
      <c r="I17" s="20">
        <f t="shared" si="1"/>
        <v>25.418265541059093</v>
      </c>
      <c r="J17" s="21">
        <v>14.94</v>
      </c>
      <c r="K17" s="20">
        <f t="shared" si="3"/>
        <v>10.319263238679969</v>
      </c>
      <c r="L17" s="20">
        <v>3.9</v>
      </c>
      <c r="M17" s="21">
        <v>0.99</v>
      </c>
      <c r="N17" s="20">
        <v>187.5</v>
      </c>
      <c r="O17" s="20">
        <f t="shared" si="2"/>
        <v>57.559478127398314</v>
      </c>
      <c r="P17" s="20">
        <v>8.6</v>
      </c>
      <c r="Q17" s="19">
        <v>343</v>
      </c>
      <c r="R17" s="20">
        <v>1.8</v>
      </c>
      <c r="S17" s="20">
        <v>3.8</v>
      </c>
      <c r="T17" s="20">
        <v>81</v>
      </c>
      <c r="U17" s="20">
        <v>0.6</v>
      </c>
      <c r="V17" s="20">
        <v>1</v>
      </c>
      <c r="W17" s="20">
        <v>10.6</v>
      </c>
      <c r="X17" s="21">
        <v>0.73</v>
      </c>
      <c r="Y17" s="20">
        <v>5</v>
      </c>
      <c r="Z17" s="19">
        <v>260</v>
      </c>
      <c r="AA17" s="20">
        <v>4.2</v>
      </c>
      <c r="AB17" s="19">
        <v>84.5</v>
      </c>
      <c r="AC17" s="19">
        <v>2227</v>
      </c>
      <c r="AD17" s="20">
        <v>5.7</v>
      </c>
      <c r="AE17" s="19">
        <v>1700</v>
      </c>
      <c r="AF17" s="19">
        <v>498.5</v>
      </c>
      <c r="AG17" s="19">
        <v>152</v>
      </c>
      <c r="AH17" s="19">
        <v>793</v>
      </c>
      <c r="AI17" s="20">
        <v>5</v>
      </c>
      <c r="AJ17" s="20">
        <v>6.1</v>
      </c>
      <c r="AK17" s="21">
        <v>0.69</v>
      </c>
    </row>
    <row r="18" spans="1:37" x14ac:dyDescent="0.4">
      <c r="A18" t="s">
        <v>171</v>
      </c>
      <c r="B18" t="s">
        <v>156</v>
      </c>
      <c r="C18">
        <v>53</v>
      </c>
      <c r="D18" s="20">
        <v>21.8</v>
      </c>
      <c r="E18" s="19">
        <v>2600</v>
      </c>
      <c r="F18" s="20">
        <v>89.9</v>
      </c>
      <c r="G18" s="20">
        <f t="shared" si="0"/>
        <v>13.830769230769233</v>
      </c>
      <c r="H18">
        <v>106</v>
      </c>
      <c r="I18" s="20">
        <f t="shared" si="1"/>
        <v>36.692307692307693</v>
      </c>
      <c r="J18" s="21">
        <v>35.14</v>
      </c>
      <c r="K18" s="20">
        <f t="shared" si="3"/>
        <v>12.163846153846153</v>
      </c>
      <c r="L18" s="20">
        <v>17.8</v>
      </c>
      <c r="M18" s="21">
        <v>2.2999999999999998</v>
      </c>
      <c r="N18" s="20">
        <v>299.7</v>
      </c>
      <c r="O18" s="20">
        <f t="shared" si="2"/>
        <v>46.107692307692304</v>
      </c>
      <c r="P18" s="20">
        <v>29.9</v>
      </c>
      <c r="Q18" s="19">
        <v>645</v>
      </c>
      <c r="R18" s="20">
        <v>9.8000000000000007</v>
      </c>
      <c r="S18" s="20">
        <v>8.1999999999999993</v>
      </c>
      <c r="T18" s="20">
        <v>402.5</v>
      </c>
      <c r="U18" s="20">
        <v>1.2</v>
      </c>
      <c r="V18" s="20">
        <v>1.2</v>
      </c>
      <c r="W18" s="20">
        <v>22.8</v>
      </c>
      <c r="X18" s="21">
        <v>2.0299999999999998</v>
      </c>
      <c r="Y18" s="20">
        <v>7.8</v>
      </c>
      <c r="Z18" s="19">
        <v>470</v>
      </c>
      <c r="AA18" s="20">
        <v>7.7</v>
      </c>
      <c r="AB18" s="19">
        <v>134.5</v>
      </c>
      <c r="AC18" s="19">
        <v>3166</v>
      </c>
      <c r="AD18" s="20">
        <v>7.9</v>
      </c>
      <c r="AE18" s="19">
        <v>3547.5</v>
      </c>
      <c r="AF18" s="19">
        <v>630</v>
      </c>
      <c r="AG18" s="19">
        <v>524</v>
      </c>
      <c r="AH18" s="19">
        <v>1381</v>
      </c>
      <c r="AI18" s="20">
        <v>9.6999999999999993</v>
      </c>
      <c r="AJ18" s="20">
        <v>10.6</v>
      </c>
      <c r="AK18" s="21">
        <v>1.62</v>
      </c>
    </row>
    <row r="19" spans="1:37" x14ac:dyDescent="0.4">
      <c r="A19" t="s">
        <v>172</v>
      </c>
      <c r="B19" t="s">
        <v>156</v>
      </c>
      <c r="C19">
        <v>54</v>
      </c>
      <c r="D19" s="20">
        <v>19</v>
      </c>
      <c r="E19" s="19">
        <v>1801</v>
      </c>
      <c r="F19" s="20">
        <v>78.599999999999994</v>
      </c>
      <c r="G19" s="20">
        <f t="shared" si="0"/>
        <v>17.456968350916156</v>
      </c>
      <c r="H19">
        <v>71.3</v>
      </c>
      <c r="I19" s="20">
        <f t="shared" si="1"/>
        <v>35.630205441421431</v>
      </c>
      <c r="J19" s="21">
        <v>16.22</v>
      </c>
      <c r="K19" s="20">
        <f t="shared" si="3"/>
        <v>8.1054969461410309</v>
      </c>
      <c r="L19" s="20">
        <v>15.5</v>
      </c>
      <c r="M19" s="21">
        <v>3.22</v>
      </c>
      <c r="N19" s="20">
        <v>209.7</v>
      </c>
      <c r="O19" s="20">
        <f t="shared" si="2"/>
        <v>46.574125485841193</v>
      </c>
      <c r="P19" s="20">
        <v>20.100000000000001</v>
      </c>
      <c r="Q19" s="19">
        <v>498</v>
      </c>
      <c r="R19" s="20">
        <v>4.5999999999999996</v>
      </c>
      <c r="S19" s="20">
        <v>6.9</v>
      </c>
      <c r="T19" s="20">
        <v>184</v>
      </c>
      <c r="U19" s="20">
        <v>0.9</v>
      </c>
      <c r="V19" s="20">
        <v>0.7</v>
      </c>
      <c r="W19" s="20">
        <v>17.600000000000001</v>
      </c>
      <c r="X19" s="21">
        <v>1.1200000000000001</v>
      </c>
      <c r="Y19" s="20">
        <v>7.1</v>
      </c>
      <c r="Z19" s="19">
        <v>481</v>
      </c>
      <c r="AA19" s="20">
        <v>5</v>
      </c>
      <c r="AB19" s="19">
        <v>93</v>
      </c>
      <c r="AC19" s="19">
        <v>3994</v>
      </c>
      <c r="AD19" s="20">
        <v>10</v>
      </c>
      <c r="AE19" s="19">
        <v>2497.5</v>
      </c>
      <c r="AF19" s="19">
        <v>622.5</v>
      </c>
      <c r="AG19" s="19">
        <v>340</v>
      </c>
      <c r="AH19" s="19">
        <v>1126</v>
      </c>
      <c r="AI19" s="20">
        <v>11</v>
      </c>
      <c r="AJ19" s="20">
        <v>7.9</v>
      </c>
      <c r="AK19" s="21">
        <v>1.47</v>
      </c>
    </row>
    <row r="20" spans="1:37" x14ac:dyDescent="0.4">
      <c r="A20" t="s">
        <v>173</v>
      </c>
      <c r="B20" t="s">
        <v>156</v>
      </c>
      <c r="C20">
        <v>51</v>
      </c>
      <c r="D20" s="20">
        <v>18.399999999999999</v>
      </c>
      <c r="E20" s="19">
        <v>1522</v>
      </c>
      <c r="F20" s="20">
        <v>52.8</v>
      </c>
      <c r="G20" s="20">
        <f t="shared" si="0"/>
        <v>13.876478318002627</v>
      </c>
      <c r="H20">
        <v>49.2</v>
      </c>
      <c r="I20" s="20">
        <f t="shared" si="1"/>
        <v>29.093298291721421</v>
      </c>
      <c r="J20" s="21">
        <v>12.09</v>
      </c>
      <c r="K20" s="20">
        <f t="shared" si="3"/>
        <v>7.1491458607095923</v>
      </c>
      <c r="L20" s="20">
        <v>8.6999999999999993</v>
      </c>
      <c r="M20" s="21">
        <v>1.24</v>
      </c>
      <c r="N20" s="20">
        <v>207.3</v>
      </c>
      <c r="O20" s="20">
        <f t="shared" si="2"/>
        <v>54.48094612352169</v>
      </c>
      <c r="P20" s="20">
        <v>8.9</v>
      </c>
      <c r="Q20" s="19">
        <v>368</v>
      </c>
      <c r="R20" s="20">
        <v>1.2</v>
      </c>
      <c r="S20" s="20">
        <v>4.7</v>
      </c>
      <c r="T20" s="20">
        <v>213</v>
      </c>
      <c r="U20" s="20">
        <v>0.5</v>
      </c>
      <c r="V20" s="20">
        <v>0.6</v>
      </c>
      <c r="W20" s="20">
        <v>8.1999999999999993</v>
      </c>
      <c r="X20" s="21">
        <v>0.84</v>
      </c>
      <c r="Y20" s="20">
        <v>2.2000000000000002</v>
      </c>
      <c r="Z20" s="19">
        <v>357</v>
      </c>
      <c r="AA20" s="20">
        <v>4.5</v>
      </c>
      <c r="AB20" s="19">
        <v>88</v>
      </c>
      <c r="AC20" s="19">
        <v>2817</v>
      </c>
      <c r="AD20" s="20">
        <v>7.2</v>
      </c>
      <c r="AE20" s="19">
        <v>1849</v>
      </c>
      <c r="AF20" s="19">
        <v>322.5</v>
      </c>
      <c r="AG20" s="19">
        <v>220</v>
      </c>
      <c r="AH20" s="19">
        <v>739</v>
      </c>
      <c r="AI20" s="20">
        <v>6</v>
      </c>
      <c r="AJ20" s="20">
        <v>7.2</v>
      </c>
      <c r="AK20" s="21">
        <v>0.94</v>
      </c>
    </row>
    <row r="21" spans="1:37" x14ac:dyDescent="0.4">
      <c r="A21" t="s">
        <v>174</v>
      </c>
      <c r="B21" t="s">
        <v>156</v>
      </c>
      <c r="C21">
        <v>50</v>
      </c>
      <c r="D21" s="20">
        <v>20.399999999999999</v>
      </c>
      <c r="E21" s="19">
        <v>2090</v>
      </c>
      <c r="F21" s="20">
        <v>99.6</v>
      </c>
      <c r="G21" s="20">
        <f t="shared" si="0"/>
        <v>19.062200956937797</v>
      </c>
      <c r="H21">
        <v>103.5</v>
      </c>
      <c r="I21" s="20">
        <f t="shared" si="1"/>
        <v>44.569377990430617</v>
      </c>
      <c r="J21" s="21">
        <v>35.17</v>
      </c>
      <c r="K21" s="20">
        <f t="shared" si="3"/>
        <v>15.144976076555025</v>
      </c>
      <c r="L21" s="20">
        <v>19.5</v>
      </c>
      <c r="M21" s="21">
        <v>1.05</v>
      </c>
      <c r="N21" s="20">
        <v>182.5</v>
      </c>
      <c r="O21" s="20">
        <f t="shared" si="2"/>
        <v>34.928229665071768</v>
      </c>
      <c r="P21" s="20">
        <v>13</v>
      </c>
      <c r="Q21" s="19">
        <v>881</v>
      </c>
      <c r="R21" s="20">
        <v>1.4</v>
      </c>
      <c r="S21" s="20">
        <v>7.1</v>
      </c>
      <c r="T21" s="20">
        <v>329.5</v>
      </c>
      <c r="U21" s="20">
        <v>0.9</v>
      </c>
      <c r="V21" s="20">
        <v>1.2</v>
      </c>
      <c r="W21" s="20">
        <v>18.899999999999999</v>
      </c>
      <c r="X21" s="21">
        <v>1.1499999999999999</v>
      </c>
      <c r="Y21" s="20">
        <v>6.2</v>
      </c>
      <c r="Z21" s="19">
        <v>259</v>
      </c>
      <c r="AA21" s="20">
        <v>6.5</v>
      </c>
      <c r="AB21" s="19">
        <v>69.5</v>
      </c>
      <c r="AC21" s="19">
        <v>4213</v>
      </c>
      <c r="AD21" s="20">
        <v>10.7</v>
      </c>
      <c r="AE21" s="19">
        <v>2389.5</v>
      </c>
      <c r="AF21" s="19">
        <v>788</v>
      </c>
      <c r="AG21" s="19">
        <v>201</v>
      </c>
      <c r="AH21" s="19">
        <v>1519</v>
      </c>
      <c r="AI21" s="20">
        <v>7.6</v>
      </c>
      <c r="AJ21" s="20">
        <v>13.3</v>
      </c>
      <c r="AK21" s="21">
        <v>1.01</v>
      </c>
    </row>
    <row r="22" spans="1:37" x14ac:dyDescent="0.4">
      <c r="A22" t="s">
        <v>175</v>
      </c>
      <c r="B22" t="s">
        <v>156</v>
      </c>
      <c r="C22">
        <v>52</v>
      </c>
      <c r="D22" s="20">
        <v>20</v>
      </c>
      <c r="E22" s="19">
        <v>1919</v>
      </c>
      <c r="F22" s="20">
        <v>91.5</v>
      </c>
      <c r="G22" s="20">
        <f t="shared" si="0"/>
        <v>19.072433559145388</v>
      </c>
      <c r="H22">
        <v>66.7</v>
      </c>
      <c r="I22" s="20">
        <f t="shared" si="1"/>
        <v>31.281917665450759</v>
      </c>
      <c r="J22" s="21">
        <v>21.75</v>
      </c>
      <c r="K22" s="20">
        <f t="shared" si="3"/>
        <v>10.200625325690464</v>
      </c>
      <c r="L22" s="20">
        <v>8.6999999999999993</v>
      </c>
      <c r="M22" s="21">
        <v>3.43</v>
      </c>
      <c r="N22" s="20">
        <v>236</v>
      </c>
      <c r="O22" s="20">
        <f t="shared" si="2"/>
        <v>49.192287649817615</v>
      </c>
      <c r="P22" s="20">
        <v>19.899999999999999</v>
      </c>
      <c r="Q22" s="19">
        <v>494</v>
      </c>
      <c r="R22" s="20">
        <v>17.7</v>
      </c>
      <c r="S22" s="20">
        <v>6.3</v>
      </c>
      <c r="T22" s="20">
        <v>448</v>
      </c>
      <c r="U22" s="20">
        <v>0.7</v>
      </c>
      <c r="V22" s="20">
        <v>1.4</v>
      </c>
      <c r="W22" s="20">
        <v>20.5</v>
      </c>
      <c r="X22" s="21">
        <v>1.79</v>
      </c>
      <c r="Y22" s="20">
        <v>9.9</v>
      </c>
      <c r="Z22" s="19">
        <v>319</v>
      </c>
      <c r="AA22" s="20">
        <v>7.8</v>
      </c>
      <c r="AB22" s="19">
        <v>107.5</v>
      </c>
      <c r="AC22" s="19">
        <v>3354</v>
      </c>
      <c r="AD22" s="20">
        <v>8.4</v>
      </c>
      <c r="AE22" s="19">
        <v>3143.5</v>
      </c>
      <c r="AF22" s="19">
        <v>695.5</v>
      </c>
      <c r="AG22" s="19">
        <v>334</v>
      </c>
      <c r="AH22" s="19">
        <v>1361</v>
      </c>
      <c r="AI22" s="20">
        <v>9.1999999999999993</v>
      </c>
      <c r="AJ22" s="20">
        <v>12</v>
      </c>
      <c r="AK22" s="21">
        <v>1.29</v>
      </c>
    </row>
    <row r="23" spans="1:37" x14ac:dyDescent="0.4">
      <c r="A23" t="s">
        <v>176</v>
      </c>
      <c r="B23" t="s">
        <v>156</v>
      </c>
      <c r="C23">
        <v>52</v>
      </c>
      <c r="D23" s="20">
        <v>22.4</v>
      </c>
      <c r="E23" s="19">
        <v>1451</v>
      </c>
      <c r="F23" s="20">
        <v>67</v>
      </c>
      <c r="G23" s="20">
        <f t="shared" si="0"/>
        <v>18.470020675396277</v>
      </c>
      <c r="H23">
        <v>50</v>
      </c>
      <c r="I23" s="20">
        <f t="shared" si="1"/>
        <v>31.013094417643007</v>
      </c>
      <c r="J23" s="21">
        <v>12.49</v>
      </c>
      <c r="K23" s="20">
        <f t="shared" si="3"/>
        <v>7.7470709855272224</v>
      </c>
      <c r="L23" s="20">
        <v>6.3</v>
      </c>
      <c r="M23" s="21">
        <v>1.73</v>
      </c>
      <c r="N23" s="20">
        <v>182</v>
      </c>
      <c r="O23" s="20">
        <f t="shared" si="2"/>
        <v>50.172294968986911</v>
      </c>
      <c r="P23" s="20">
        <v>17.399999999999999</v>
      </c>
      <c r="Q23" s="19">
        <v>361</v>
      </c>
      <c r="R23" s="20">
        <v>11</v>
      </c>
      <c r="S23" s="20">
        <v>6</v>
      </c>
      <c r="T23" s="20">
        <v>166</v>
      </c>
      <c r="U23" s="20">
        <v>0.5</v>
      </c>
      <c r="V23" s="20">
        <v>0.9</v>
      </c>
      <c r="W23" s="20">
        <v>17.3</v>
      </c>
      <c r="X23" s="21">
        <v>1.28</v>
      </c>
      <c r="Y23" s="20">
        <v>18.5</v>
      </c>
      <c r="Z23" s="19">
        <v>386</v>
      </c>
      <c r="AA23" s="20">
        <v>4.5</v>
      </c>
      <c r="AB23" s="19">
        <v>187</v>
      </c>
      <c r="AC23" s="19">
        <v>3371</v>
      </c>
      <c r="AD23" s="20">
        <v>8.4</v>
      </c>
      <c r="AE23" s="19">
        <v>2321</v>
      </c>
      <c r="AF23" s="19">
        <v>496.5</v>
      </c>
      <c r="AG23" s="19">
        <v>297</v>
      </c>
      <c r="AH23" s="19">
        <v>979</v>
      </c>
      <c r="AI23" s="20">
        <v>8.4</v>
      </c>
      <c r="AJ23" s="20">
        <v>6.7</v>
      </c>
      <c r="AK23" s="21">
        <v>0.92</v>
      </c>
    </row>
    <row r="24" spans="1:37" x14ac:dyDescent="0.4">
      <c r="A24" t="s">
        <v>177</v>
      </c>
      <c r="B24" t="s">
        <v>156</v>
      </c>
      <c r="C24">
        <v>51</v>
      </c>
      <c r="D24" s="20">
        <v>21.2</v>
      </c>
      <c r="E24" s="19">
        <v>2308</v>
      </c>
      <c r="F24" s="20">
        <v>97.9</v>
      </c>
      <c r="G24" s="20">
        <f t="shared" si="0"/>
        <v>16.967071057192378</v>
      </c>
      <c r="H24">
        <v>82.1</v>
      </c>
      <c r="I24" s="20">
        <f t="shared" si="1"/>
        <v>32.01473136915078</v>
      </c>
      <c r="J24" s="21">
        <v>24.83</v>
      </c>
      <c r="K24" s="20">
        <f t="shared" si="3"/>
        <v>9.6824090121317141</v>
      </c>
      <c r="L24" s="20">
        <v>14.2</v>
      </c>
      <c r="M24" s="21">
        <v>2.11</v>
      </c>
      <c r="N24" s="20">
        <v>290.89999999999998</v>
      </c>
      <c r="O24" s="20">
        <f t="shared" si="2"/>
        <v>50.415944540727899</v>
      </c>
      <c r="P24" s="20">
        <v>21.5</v>
      </c>
      <c r="Q24" s="19">
        <v>580</v>
      </c>
      <c r="R24" s="20">
        <v>5.6</v>
      </c>
      <c r="S24" s="20">
        <v>10.6</v>
      </c>
      <c r="T24" s="20">
        <v>244</v>
      </c>
      <c r="U24" s="20">
        <v>1.3</v>
      </c>
      <c r="V24" s="20">
        <v>1.3</v>
      </c>
      <c r="W24" s="20">
        <v>27</v>
      </c>
      <c r="X24" s="21">
        <v>1.81</v>
      </c>
      <c r="Y24" s="20">
        <v>5.4</v>
      </c>
      <c r="Z24" s="19">
        <v>544</v>
      </c>
      <c r="AA24" s="20">
        <v>8</v>
      </c>
      <c r="AB24" s="19">
        <v>105</v>
      </c>
      <c r="AC24" s="19">
        <v>5254</v>
      </c>
      <c r="AD24" s="20">
        <v>13.3</v>
      </c>
      <c r="AE24" s="19">
        <v>3635</v>
      </c>
      <c r="AF24" s="19">
        <v>528.5</v>
      </c>
      <c r="AG24" s="19">
        <v>331</v>
      </c>
      <c r="AH24" s="19">
        <v>1436</v>
      </c>
      <c r="AI24" s="20">
        <v>9.6999999999999993</v>
      </c>
      <c r="AJ24" s="20">
        <v>11</v>
      </c>
      <c r="AK24" s="21">
        <v>1.45</v>
      </c>
    </row>
    <row r="25" spans="1:37" x14ac:dyDescent="0.4">
      <c r="A25" t="s">
        <v>178</v>
      </c>
      <c r="B25" t="s">
        <v>156</v>
      </c>
      <c r="C25">
        <v>51</v>
      </c>
      <c r="D25" s="20">
        <v>21.4</v>
      </c>
      <c r="E25" s="19">
        <v>1870</v>
      </c>
      <c r="F25" s="20">
        <v>81.599999999999994</v>
      </c>
      <c r="G25" s="20">
        <f t="shared" si="0"/>
        <v>17.454545454545453</v>
      </c>
      <c r="H25">
        <v>80.2</v>
      </c>
      <c r="I25" s="20">
        <f t="shared" si="1"/>
        <v>38.598930481283425</v>
      </c>
      <c r="J25" s="21">
        <v>24.32</v>
      </c>
      <c r="K25" s="20">
        <f t="shared" si="3"/>
        <v>11.704812834224597</v>
      </c>
      <c r="L25" s="20">
        <v>12.2</v>
      </c>
      <c r="M25" s="21">
        <v>1.59</v>
      </c>
      <c r="N25" s="20">
        <v>199.5</v>
      </c>
      <c r="O25" s="20">
        <f t="shared" si="2"/>
        <v>42.673796791443849</v>
      </c>
      <c r="P25" s="20">
        <v>17.600000000000001</v>
      </c>
      <c r="Q25" s="19">
        <v>723</v>
      </c>
      <c r="R25" s="20">
        <v>3.9</v>
      </c>
      <c r="S25" s="20">
        <v>8</v>
      </c>
      <c r="T25" s="20">
        <v>223</v>
      </c>
      <c r="U25" s="20">
        <v>0.6</v>
      </c>
      <c r="V25" s="20">
        <v>1</v>
      </c>
      <c r="W25" s="20">
        <v>16.5</v>
      </c>
      <c r="X25" s="21">
        <v>1.37</v>
      </c>
      <c r="Y25" s="20">
        <v>2.9</v>
      </c>
      <c r="Z25" s="19">
        <v>314</v>
      </c>
      <c r="AA25" s="20">
        <v>6.8</v>
      </c>
      <c r="AB25" s="19">
        <v>106</v>
      </c>
      <c r="AC25" s="19">
        <v>2893</v>
      </c>
      <c r="AD25" s="20">
        <v>7.3</v>
      </c>
      <c r="AE25" s="19">
        <v>2870</v>
      </c>
      <c r="AF25" s="19">
        <v>615</v>
      </c>
      <c r="AG25" s="19">
        <v>264</v>
      </c>
      <c r="AH25" s="19">
        <v>1168</v>
      </c>
      <c r="AI25" s="20">
        <v>7.9</v>
      </c>
      <c r="AJ25" s="20">
        <v>8.8000000000000007</v>
      </c>
      <c r="AK25" s="21">
        <v>1.1299999999999999</v>
      </c>
    </row>
    <row r="26" spans="1:37" x14ac:dyDescent="0.4">
      <c r="A26" t="s">
        <v>179</v>
      </c>
      <c r="B26" t="s">
        <v>156</v>
      </c>
      <c r="C26">
        <v>52</v>
      </c>
      <c r="D26" s="20">
        <v>19.600000000000001</v>
      </c>
      <c r="E26" s="19">
        <v>1432</v>
      </c>
      <c r="F26" s="20">
        <v>49.3</v>
      </c>
      <c r="G26" s="20">
        <f t="shared" si="0"/>
        <v>13.770949720670389</v>
      </c>
      <c r="H26">
        <v>48.4</v>
      </c>
      <c r="I26" s="20">
        <f t="shared" si="1"/>
        <v>30.41899441340782</v>
      </c>
      <c r="J26" s="21">
        <v>12.43</v>
      </c>
      <c r="K26" s="20">
        <f t="shared" si="3"/>
        <v>7.8121508379888267</v>
      </c>
      <c r="L26" s="20">
        <v>10.8</v>
      </c>
      <c r="M26" s="21">
        <v>1.26</v>
      </c>
      <c r="N26" s="20">
        <v>167.1</v>
      </c>
      <c r="O26" s="20">
        <f t="shared" si="2"/>
        <v>46.675977653631286</v>
      </c>
      <c r="P26" s="20">
        <v>13.4</v>
      </c>
      <c r="Q26" s="19">
        <v>337</v>
      </c>
      <c r="R26" s="20">
        <v>0.8</v>
      </c>
      <c r="S26" s="20">
        <v>5.7</v>
      </c>
      <c r="T26" s="20">
        <v>136.5</v>
      </c>
      <c r="U26" s="20">
        <v>0.8</v>
      </c>
      <c r="V26" s="20">
        <v>0.6</v>
      </c>
      <c r="W26" s="20">
        <v>13.4</v>
      </c>
      <c r="X26" s="21">
        <v>1.08</v>
      </c>
      <c r="Y26" s="20">
        <v>1.4</v>
      </c>
      <c r="Z26" s="19">
        <v>252</v>
      </c>
      <c r="AA26" s="20">
        <v>4.2</v>
      </c>
      <c r="AB26" s="19">
        <v>95</v>
      </c>
      <c r="AC26" s="19">
        <v>2825</v>
      </c>
      <c r="AD26" s="20">
        <v>7.1</v>
      </c>
      <c r="AE26" s="19">
        <v>2177.5</v>
      </c>
      <c r="AF26" s="19">
        <v>386</v>
      </c>
      <c r="AG26" s="19">
        <v>257</v>
      </c>
      <c r="AH26" s="19">
        <v>765</v>
      </c>
      <c r="AI26" s="20">
        <v>7</v>
      </c>
      <c r="AJ26" s="20">
        <v>5.6</v>
      </c>
      <c r="AK26" s="21">
        <v>0.94</v>
      </c>
    </row>
    <row r="27" spans="1:37" x14ac:dyDescent="0.4">
      <c r="A27" t="s">
        <v>180</v>
      </c>
      <c r="B27" t="s">
        <v>156</v>
      </c>
      <c r="C27">
        <v>52</v>
      </c>
      <c r="D27" s="20">
        <v>19.5</v>
      </c>
      <c r="E27" s="19">
        <v>2480</v>
      </c>
      <c r="F27" s="20">
        <v>92</v>
      </c>
      <c r="G27" s="20">
        <f t="shared" si="0"/>
        <v>14.838709677419354</v>
      </c>
      <c r="H27">
        <v>108.3</v>
      </c>
      <c r="I27" s="20">
        <f t="shared" si="1"/>
        <v>39.302419354838705</v>
      </c>
      <c r="J27" s="21">
        <v>26.62</v>
      </c>
      <c r="K27" s="20">
        <f t="shared" si="3"/>
        <v>9.6604838709677434</v>
      </c>
      <c r="L27" s="20">
        <v>14.4</v>
      </c>
      <c r="M27" s="21">
        <v>3.91</v>
      </c>
      <c r="N27" s="20">
        <v>271.10000000000002</v>
      </c>
      <c r="O27" s="20">
        <f t="shared" si="2"/>
        <v>43.725806451612911</v>
      </c>
      <c r="P27" s="20">
        <v>16.600000000000001</v>
      </c>
      <c r="Q27" s="19">
        <v>560</v>
      </c>
      <c r="R27" s="20">
        <v>6.5</v>
      </c>
      <c r="S27" s="20">
        <v>13</v>
      </c>
      <c r="T27" s="20">
        <v>194</v>
      </c>
      <c r="U27" s="20">
        <v>0.6</v>
      </c>
      <c r="V27" s="20">
        <v>0.8</v>
      </c>
      <c r="W27" s="20">
        <v>27.8</v>
      </c>
      <c r="X27" s="21">
        <v>1.79</v>
      </c>
      <c r="Y27" s="20">
        <v>9.5</v>
      </c>
      <c r="Z27" s="19">
        <v>247</v>
      </c>
      <c r="AA27" s="20">
        <v>7.7</v>
      </c>
      <c r="AB27" s="19">
        <v>93</v>
      </c>
      <c r="AC27" s="19">
        <v>3740</v>
      </c>
      <c r="AD27" s="20">
        <v>9.4</v>
      </c>
      <c r="AE27" s="19">
        <v>2732</v>
      </c>
      <c r="AF27" s="19">
        <v>391</v>
      </c>
      <c r="AG27" s="19">
        <v>248</v>
      </c>
      <c r="AH27" s="19">
        <v>1136</v>
      </c>
      <c r="AI27" s="20">
        <v>7.9</v>
      </c>
      <c r="AJ27" s="20">
        <v>10.9</v>
      </c>
      <c r="AK27" s="21">
        <v>1.17</v>
      </c>
    </row>
    <row r="28" spans="1:37" x14ac:dyDescent="0.4">
      <c r="A28" t="s">
        <v>181</v>
      </c>
      <c r="B28" t="s">
        <v>156</v>
      </c>
      <c r="C28">
        <v>53</v>
      </c>
      <c r="D28" s="20">
        <v>17.7</v>
      </c>
      <c r="E28" s="19">
        <v>2388</v>
      </c>
      <c r="F28" s="20">
        <v>122.7</v>
      </c>
      <c r="G28" s="20">
        <f t="shared" si="0"/>
        <v>20.552763819095478</v>
      </c>
      <c r="H28">
        <v>97.9</v>
      </c>
      <c r="I28" s="20">
        <f t="shared" si="1"/>
        <v>36.896984924623119</v>
      </c>
      <c r="J28" s="21">
        <v>27.92</v>
      </c>
      <c r="K28" s="20">
        <f t="shared" si="3"/>
        <v>10.522613065326635</v>
      </c>
      <c r="L28" s="20">
        <v>14.9</v>
      </c>
      <c r="M28" s="21">
        <v>5.94</v>
      </c>
      <c r="N28" s="20">
        <v>250.1</v>
      </c>
      <c r="O28" s="20">
        <f t="shared" si="2"/>
        <v>41.892797319932995</v>
      </c>
      <c r="P28" s="20">
        <v>25.3</v>
      </c>
      <c r="Q28" s="19">
        <v>581</v>
      </c>
      <c r="R28" s="20">
        <v>15.1</v>
      </c>
      <c r="S28" s="20">
        <v>12.7</v>
      </c>
      <c r="T28" s="20">
        <v>550</v>
      </c>
      <c r="U28" s="20">
        <v>1.9</v>
      </c>
      <c r="V28" s="20">
        <v>2.8</v>
      </c>
      <c r="W28" s="20">
        <v>33.1</v>
      </c>
      <c r="X28" s="21">
        <v>2.34</v>
      </c>
      <c r="Y28" s="20">
        <v>17.5</v>
      </c>
      <c r="Z28" s="19">
        <v>481</v>
      </c>
      <c r="AA28" s="20">
        <v>10.6</v>
      </c>
      <c r="AB28" s="19">
        <v>105</v>
      </c>
      <c r="AC28" s="19">
        <v>3890</v>
      </c>
      <c r="AD28" s="20">
        <v>9.6999999999999993</v>
      </c>
      <c r="AE28" s="19">
        <v>4017</v>
      </c>
      <c r="AF28" s="19">
        <v>980</v>
      </c>
      <c r="AG28" s="19">
        <v>441</v>
      </c>
      <c r="AH28" s="19">
        <v>1634</v>
      </c>
      <c r="AI28" s="20">
        <v>12</v>
      </c>
      <c r="AJ28" s="20">
        <v>12.4</v>
      </c>
      <c r="AK28" s="21">
        <v>1.69</v>
      </c>
    </row>
    <row r="29" spans="1:37" x14ac:dyDescent="0.4">
      <c r="A29" t="s">
        <v>182</v>
      </c>
      <c r="B29" t="s">
        <v>156</v>
      </c>
      <c r="C29">
        <v>52</v>
      </c>
      <c r="D29" s="20">
        <v>18.3</v>
      </c>
      <c r="E29" s="19">
        <v>2396</v>
      </c>
      <c r="F29" s="20">
        <v>102.9</v>
      </c>
      <c r="G29" s="20">
        <f t="shared" si="0"/>
        <v>17.178631051752919</v>
      </c>
      <c r="H29">
        <v>89.8</v>
      </c>
      <c r="I29" s="20">
        <f t="shared" si="1"/>
        <v>33.731218697829711</v>
      </c>
      <c r="J29" s="21">
        <v>28.75</v>
      </c>
      <c r="K29" s="20">
        <f t="shared" si="3"/>
        <v>10.799248747913188</v>
      </c>
      <c r="L29" s="20">
        <v>12.2</v>
      </c>
      <c r="M29" s="21">
        <v>3.04</v>
      </c>
      <c r="N29" s="20">
        <v>255</v>
      </c>
      <c r="O29" s="20">
        <f t="shared" si="2"/>
        <v>42.57095158597663</v>
      </c>
      <c r="P29" s="20">
        <v>7.7</v>
      </c>
      <c r="Q29" s="19">
        <v>487</v>
      </c>
      <c r="R29" s="20">
        <v>14.6</v>
      </c>
      <c r="S29" s="20">
        <v>8.3000000000000007</v>
      </c>
      <c r="T29" s="20">
        <v>125.5</v>
      </c>
      <c r="U29" s="20">
        <v>0.4</v>
      </c>
      <c r="V29" s="20">
        <v>1.3</v>
      </c>
      <c r="W29" s="20">
        <v>24.6</v>
      </c>
      <c r="X29" s="21">
        <v>1.38</v>
      </c>
      <c r="Y29" s="20">
        <v>11.3</v>
      </c>
      <c r="Z29" s="19">
        <v>206</v>
      </c>
      <c r="AA29" s="20">
        <v>7</v>
      </c>
      <c r="AB29" s="19">
        <v>41</v>
      </c>
      <c r="AC29" s="19">
        <v>3295</v>
      </c>
      <c r="AD29" s="20">
        <v>8.3000000000000007</v>
      </c>
      <c r="AE29" s="19">
        <v>2064</v>
      </c>
      <c r="AF29" s="19">
        <v>752.5</v>
      </c>
      <c r="AG29" s="19">
        <v>245</v>
      </c>
      <c r="AH29" s="19">
        <v>1382</v>
      </c>
      <c r="AI29" s="20">
        <v>8.1999999999999993</v>
      </c>
      <c r="AJ29" s="20">
        <v>10.3</v>
      </c>
      <c r="AK29" s="21">
        <v>1.1599999999999999</v>
      </c>
    </row>
    <row r="30" spans="1:37" x14ac:dyDescent="0.4">
      <c r="A30" t="s">
        <v>183</v>
      </c>
      <c r="B30" t="s">
        <v>156</v>
      </c>
      <c r="C30">
        <v>50</v>
      </c>
      <c r="D30" s="20">
        <v>24.4</v>
      </c>
      <c r="E30" s="19">
        <v>1703</v>
      </c>
      <c r="F30" s="20">
        <v>101.7</v>
      </c>
      <c r="G30" s="20">
        <f t="shared" si="0"/>
        <v>23.887257780387554</v>
      </c>
      <c r="H30">
        <v>42.2</v>
      </c>
      <c r="I30" s="20">
        <f t="shared" si="1"/>
        <v>22.301820317087493</v>
      </c>
      <c r="J30" s="21">
        <v>8.2100000000000009</v>
      </c>
      <c r="K30" s="20">
        <f t="shared" si="3"/>
        <v>4.3388138578978284</v>
      </c>
      <c r="L30" s="20">
        <v>7.7</v>
      </c>
      <c r="M30" s="21">
        <v>3.39</v>
      </c>
      <c r="N30" s="20">
        <v>220.8</v>
      </c>
      <c r="O30" s="20">
        <f t="shared" si="2"/>
        <v>51.861421021726372</v>
      </c>
      <c r="P30" s="20">
        <v>16.5</v>
      </c>
      <c r="Q30" s="19">
        <v>119</v>
      </c>
      <c r="R30" s="20">
        <v>15.1</v>
      </c>
      <c r="S30" s="20">
        <v>7.5</v>
      </c>
      <c r="T30" s="20">
        <v>127.5</v>
      </c>
      <c r="U30" s="20">
        <v>0.3</v>
      </c>
      <c r="V30" s="20">
        <v>0.7</v>
      </c>
      <c r="W30" s="20">
        <v>20.5</v>
      </c>
      <c r="X30" s="21">
        <v>1.1200000000000001</v>
      </c>
      <c r="Y30" s="20">
        <v>15.4</v>
      </c>
      <c r="Z30" s="19">
        <v>261</v>
      </c>
      <c r="AA30" s="20">
        <v>4.5</v>
      </c>
      <c r="AB30" s="19">
        <v>71</v>
      </c>
      <c r="AC30" s="19">
        <v>3727</v>
      </c>
      <c r="AD30" s="20">
        <v>9.5</v>
      </c>
      <c r="AE30" s="19">
        <v>2190.5</v>
      </c>
      <c r="AF30" s="19">
        <v>320.5</v>
      </c>
      <c r="AG30" s="19">
        <v>314</v>
      </c>
      <c r="AH30" s="19">
        <v>989</v>
      </c>
      <c r="AI30" s="20">
        <v>9.1999999999999993</v>
      </c>
      <c r="AJ30" s="20">
        <v>8.5</v>
      </c>
      <c r="AK30" s="21">
        <v>1.54</v>
      </c>
    </row>
    <row r="31" spans="1:37" x14ac:dyDescent="0.4">
      <c r="A31" t="s">
        <v>184</v>
      </c>
      <c r="B31" t="s">
        <v>156</v>
      </c>
      <c r="C31">
        <v>54</v>
      </c>
      <c r="D31" s="20">
        <v>26.7</v>
      </c>
      <c r="E31" s="19">
        <v>1740</v>
      </c>
      <c r="F31" s="20">
        <v>87.8</v>
      </c>
      <c r="G31" s="20">
        <f t="shared" si="0"/>
        <v>20.183908045977013</v>
      </c>
      <c r="H31">
        <v>62.8</v>
      </c>
      <c r="I31" s="20">
        <f t="shared" si="1"/>
        <v>32.482758620689651</v>
      </c>
      <c r="J31" s="21">
        <v>15.3</v>
      </c>
      <c r="K31" s="20">
        <f t="shared" si="3"/>
        <v>7.9137931034482776</v>
      </c>
      <c r="L31" s="20">
        <v>9.9</v>
      </c>
      <c r="M31" s="21">
        <v>2.61</v>
      </c>
      <c r="N31" s="20">
        <v>207.3</v>
      </c>
      <c r="O31" s="20">
        <f t="shared" si="2"/>
        <v>47.655172413793103</v>
      </c>
      <c r="P31" s="20">
        <v>20.8</v>
      </c>
      <c r="Q31" s="19">
        <v>540</v>
      </c>
      <c r="R31" s="20">
        <v>6.9</v>
      </c>
      <c r="S31" s="20">
        <v>11.9</v>
      </c>
      <c r="T31" s="20">
        <v>381.5</v>
      </c>
      <c r="U31" s="20">
        <v>0.7</v>
      </c>
      <c r="V31" s="20">
        <v>0.8</v>
      </c>
      <c r="W31" s="20">
        <v>19.100000000000001</v>
      </c>
      <c r="X31" s="21">
        <v>1.83</v>
      </c>
      <c r="Y31" s="20">
        <v>23.4</v>
      </c>
      <c r="Z31" s="19">
        <v>458</v>
      </c>
      <c r="AA31" s="20">
        <v>7.1</v>
      </c>
      <c r="AB31" s="19">
        <v>237</v>
      </c>
      <c r="AC31" s="19">
        <v>4736</v>
      </c>
      <c r="AD31" s="20">
        <v>11.9</v>
      </c>
      <c r="AE31" s="19">
        <v>3573.5</v>
      </c>
      <c r="AF31" s="19">
        <v>1216.5</v>
      </c>
      <c r="AG31" s="19">
        <v>384</v>
      </c>
      <c r="AH31" s="19">
        <v>1462</v>
      </c>
      <c r="AI31" s="20">
        <v>16.899999999999999</v>
      </c>
      <c r="AJ31" s="20">
        <v>10.9</v>
      </c>
      <c r="AK31" s="21">
        <v>1.46</v>
      </c>
    </row>
    <row r="32" spans="1:37" x14ac:dyDescent="0.4">
      <c r="A32" t="s">
        <v>185</v>
      </c>
      <c r="B32" t="s">
        <v>156</v>
      </c>
      <c r="C32">
        <v>57</v>
      </c>
      <c r="D32" s="20">
        <v>22.4</v>
      </c>
      <c r="E32" s="19">
        <v>2291</v>
      </c>
      <c r="F32" s="20">
        <v>89</v>
      </c>
      <c r="G32" s="20">
        <f t="shared" si="0"/>
        <v>15.539065910082932</v>
      </c>
      <c r="H32">
        <v>71.400000000000006</v>
      </c>
      <c r="I32" s="20">
        <f t="shared" si="1"/>
        <v>28.048886948930601</v>
      </c>
      <c r="J32" s="21">
        <v>19.670000000000002</v>
      </c>
      <c r="K32" s="20">
        <f t="shared" si="3"/>
        <v>7.7271933653426466</v>
      </c>
      <c r="L32" s="20">
        <v>14.1</v>
      </c>
      <c r="M32" s="21">
        <v>2.86</v>
      </c>
      <c r="N32" s="20">
        <v>327.3</v>
      </c>
      <c r="O32" s="20">
        <f t="shared" si="2"/>
        <v>57.145351374945442</v>
      </c>
      <c r="P32" s="20">
        <v>28.4</v>
      </c>
      <c r="Q32" s="19">
        <v>502</v>
      </c>
      <c r="R32" s="20">
        <v>7.9</v>
      </c>
      <c r="S32" s="20">
        <v>8.3000000000000007</v>
      </c>
      <c r="T32" s="20">
        <v>186.5</v>
      </c>
      <c r="U32" s="20">
        <v>1</v>
      </c>
      <c r="V32" s="20">
        <v>1.1000000000000001</v>
      </c>
      <c r="W32" s="20">
        <v>17.399999999999999</v>
      </c>
      <c r="X32" s="21">
        <v>1.31</v>
      </c>
      <c r="Y32" s="20">
        <v>5</v>
      </c>
      <c r="Z32" s="19">
        <v>366</v>
      </c>
      <c r="AA32" s="20">
        <v>6.9</v>
      </c>
      <c r="AB32" s="19">
        <v>99.5</v>
      </c>
      <c r="AC32" s="19">
        <v>3221</v>
      </c>
      <c r="AD32" s="20">
        <v>8</v>
      </c>
      <c r="AE32" s="19">
        <v>3259.5</v>
      </c>
      <c r="AF32" s="19">
        <v>858.5</v>
      </c>
      <c r="AG32" s="19">
        <v>381</v>
      </c>
      <c r="AH32" s="19">
        <v>1426</v>
      </c>
      <c r="AI32" s="20">
        <v>9.1</v>
      </c>
      <c r="AJ32" s="20">
        <v>9.9</v>
      </c>
      <c r="AK32" s="21">
        <v>1.38</v>
      </c>
    </row>
    <row r="33" spans="1:37" x14ac:dyDescent="0.4">
      <c r="A33" t="s">
        <v>186</v>
      </c>
      <c r="B33" t="s">
        <v>156</v>
      </c>
      <c r="C33">
        <v>51</v>
      </c>
      <c r="D33" s="20">
        <v>30.8</v>
      </c>
      <c r="E33" s="19">
        <v>1465</v>
      </c>
      <c r="F33" s="20">
        <v>49.7</v>
      </c>
      <c r="G33" s="20">
        <f t="shared" si="0"/>
        <v>13.569965870307168</v>
      </c>
      <c r="H33">
        <v>63.8</v>
      </c>
      <c r="I33" s="20">
        <f t="shared" si="1"/>
        <v>39.194539249146757</v>
      </c>
      <c r="J33" s="21">
        <v>26.09</v>
      </c>
      <c r="K33" s="20">
        <f t="shared" si="3"/>
        <v>16.027986348122866</v>
      </c>
      <c r="L33" s="20">
        <v>7.5</v>
      </c>
      <c r="M33" s="21">
        <v>0.95</v>
      </c>
      <c r="N33" s="20">
        <v>167.3</v>
      </c>
      <c r="O33" s="20">
        <f t="shared" si="2"/>
        <v>45.67918088737202</v>
      </c>
      <c r="P33" s="20">
        <v>13.9</v>
      </c>
      <c r="Q33" s="19">
        <v>1110</v>
      </c>
      <c r="R33" s="20">
        <v>1.6</v>
      </c>
      <c r="S33" s="20">
        <v>5</v>
      </c>
      <c r="T33" s="20">
        <v>116.5</v>
      </c>
      <c r="U33" s="20">
        <v>0.5</v>
      </c>
      <c r="V33" s="20">
        <v>0.6</v>
      </c>
      <c r="W33" s="20">
        <v>12.5</v>
      </c>
      <c r="X33" s="21">
        <v>1.08</v>
      </c>
      <c r="Y33" s="20">
        <v>4.4000000000000004</v>
      </c>
      <c r="Z33" s="19">
        <v>207</v>
      </c>
      <c r="AA33" s="20">
        <v>4.4000000000000004</v>
      </c>
      <c r="AB33" s="19">
        <v>78</v>
      </c>
      <c r="AC33" s="19">
        <v>2777</v>
      </c>
      <c r="AD33" s="20">
        <v>7.2</v>
      </c>
      <c r="AE33" s="19">
        <v>1949.5</v>
      </c>
      <c r="AF33" s="19">
        <v>416.5</v>
      </c>
      <c r="AG33" s="19">
        <v>166</v>
      </c>
      <c r="AH33" s="19">
        <v>761</v>
      </c>
      <c r="AI33" s="20">
        <v>4.3</v>
      </c>
      <c r="AJ33" s="20">
        <v>5.9</v>
      </c>
      <c r="AK33" s="21">
        <v>0.79</v>
      </c>
    </row>
    <row r="34" spans="1:37" x14ac:dyDescent="0.4">
      <c r="A34" t="s">
        <v>187</v>
      </c>
      <c r="B34" t="s">
        <v>156</v>
      </c>
      <c r="C34">
        <v>54</v>
      </c>
      <c r="D34" s="20">
        <v>23.2</v>
      </c>
      <c r="E34" s="19">
        <v>2051</v>
      </c>
      <c r="F34" s="20">
        <v>89.2</v>
      </c>
      <c r="G34" s="20">
        <f t="shared" si="0"/>
        <v>17.396392003900537</v>
      </c>
      <c r="H34">
        <v>64.7</v>
      </c>
      <c r="I34" s="20">
        <f t="shared" si="1"/>
        <v>28.391028766455388</v>
      </c>
      <c r="J34" s="21">
        <v>23.82</v>
      </c>
      <c r="K34" s="20">
        <f t="shared" si="3"/>
        <v>10.452462213554362</v>
      </c>
      <c r="L34" s="20">
        <v>8.5</v>
      </c>
      <c r="M34" s="21">
        <v>1.07</v>
      </c>
      <c r="N34" s="20">
        <v>271</v>
      </c>
      <c r="O34" s="20">
        <f t="shared" si="2"/>
        <v>52.852267186738175</v>
      </c>
      <c r="P34" s="20">
        <v>14.4</v>
      </c>
      <c r="Q34" s="19">
        <v>521</v>
      </c>
      <c r="R34" s="20">
        <v>1.5</v>
      </c>
      <c r="S34" s="20">
        <v>5</v>
      </c>
      <c r="T34" s="20">
        <v>152.5</v>
      </c>
      <c r="U34" s="20">
        <v>0.8</v>
      </c>
      <c r="V34" s="20">
        <v>1.1000000000000001</v>
      </c>
      <c r="W34" s="20">
        <v>24.4</v>
      </c>
      <c r="X34" s="21">
        <v>1.24</v>
      </c>
      <c r="Y34" s="20">
        <v>4.7</v>
      </c>
      <c r="Z34" s="19">
        <v>240</v>
      </c>
      <c r="AA34" s="20">
        <v>7.3</v>
      </c>
      <c r="AB34" s="19">
        <v>53.5</v>
      </c>
      <c r="AC34" s="19">
        <v>3627</v>
      </c>
      <c r="AD34" s="20">
        <v>9.3000000000000007</v>
      </c>
      <c r="AE34" s="19">
        <v>2750</v>
      </c>
      <c r="AF34" s="19">
        <v>673</v>
      </c>
      <c r="AG34" s="19">
        <v>302</v>
      </c>
      <c r="AH34" s="19">
        <v>1158</v>
      </c>
      <c r="AI34" s="20">
        <v>6.7</v>
      </c>
      <c r="AJ34" s="20">
        <v>9.5</v>
      </c>
      <c r="AK34" s="21">
        <v>1.05</v>
      </c>
    </row>
    <row r="35" spans="1:37" x14ac:dyDescent="0.4">
      <c r="A35" t="s">
        <v>188</v>
      </c>
      <c r="B35" t="s">
        <v>156</v>
      </c>
      <c r="C35">
        <v>50</v>
      </c>
      <c r="D35" s="20">
        <v>20</v>
      </c>
      <c r="E35" s="19">
        <v>1463</v>
      </c>
      <c r="F35" s="20">
        <v>74.599999999999994</v>
      </c>
      <c r="G35" s="20">
        <f t="shared" si="0"/>
        <v>20.39644565960355</v>
      </c>
      <c r="H35">
        <v>46.9</v>
      </c>
      <c r="I35" s="20">
        <f t="shared" si="1"/>
        <v>28.851674641148321</v>
      </c>
      <c r="J35" s="21">
        <v>14.13</v>
      </c>
      <c r="K35" s="20">
        <f t="shared" si="3"/>
        <v>8.692412850307587</v>
      </c>
      <c r="L35" s="20">
        <v>9.3000000000000007</v>
      </c>
      <c r="M35" s="21">
        <v>2.48</v>
      </c>
      <c r="N35" s="20">
        <v>177.7</v>
      </c>
      <c r="O35" s="20">
        <f t="shared" si="2"/>
        <v>48.585099111414898</v>
      </c>
      <c r="P35" s="20">
        <v>7.8</v>
      </c>
      <c r="Q35" s="19">
        <v>158</v>
      </c>
      <c r="R35" s="20">
        <v>40.4</v>
      </c>
      <c r="S35" s="20">
        <v>6</v>
      </c>
      <c r="T35" s="20">
        <v>191</v>
      </c>
      <c r="U35" s="20">
        <v>0.9</v>
      </c>
      <c r="V35" s="20">
        <v>0.9</v>
      </c>
      <c r="W35" s="20">
        <v>16.7</v>
      </c>
      <c r="X35" s="21">
        <v>0.87</v>
      </c>
      <c r="Y35" s="20">
        <v>5.8</v>
      </c>
      <c r="Z35" s="19">
        <v>146</v>
      </c>
      <c r="AA35" s="20">
        <v>5.5</v>
      </c>
      <c r="AB35" s="19">
        <v>20.5</v>
      </c>
      <c r="AC35" s="19">
        <v>3592</v>
      </c>
      <c r="AD35" s="20">
        <v>9.1999999999999993</v>
      </c>
      <c r="AE35" s="19">
        <v>1687.5</v>
      </c>
      <c r="AF35" s="19">
        <v>268</v>
      </c>
      <c r="AG35" s="19">
        <v>275</v>
      </c>
      <c r="AH35" s="19">
        <v>1047</v>
      </c>
      <c r="AI35" s="20">
        <v>6.6</v>
      </c>
      <c r="AJ35" s="20">
        <v>6.6</v>
      </c>
      <c r="AK35" s="21">
        <v>1.02</v>
      </c>
    </row>
    <row r="36" spans="1:37" x14ac:dyDescent="0.4">
      <c r="A36" t="s">
        <v>189</v>
      </c>
      <c r="B36" t="s">
        <v>156</v>
      </c>
      <c r="C36">
        <v>51</v>
      </c>
      <c r="D36" s="20">
        <v>15</v>
      </c>
      <c r="E36" s="19">
        <v>1345</v>
      </c>
      <c r="F36" s="20">
        <v>49</v>
      </c>
      <c r="G36" s="20">
        <f t="shared" si="0"/>
        <v>14.572490706319702</v>
      </c>
      <c r="H36">
        <v>61.2</v>
      </c>
      <c r="I36" s="20">
        <f t="shared" si="1"/>
        <v>40.951672862453535</v>
      </c>
      <c r="J36" s="21">
        <v>20.149999999999999</v>
      </c>
      <c r="K36" s="20">
        <f t="shared" si="3"/>
        <v>13.483271375464684</v>
      </c>
      <c r="L36" s="20">
        <v>7.8</v>
      </c>
      <c r="M36" s="21">
        <v>1.19</v>
      </c>
      <c r="N36" s="20">
        <v>146.69999999999999</v>
      </c>
      <c r="O36" s="20">
        <f t="shared" si="2"/>
        <v>43.628252788104085</v>
      </c>
      <c r="P36" s="20">
        <v>11.4</v>
      </c>
      <c r="Q36" s="19">
        <v>608</v>
      </c>
      <c r="R36" s="20">
        <v>1.4</v>
      </c>
      <c r="S36" s="20">
        <v>6.4</v>
      </c>
      <c r="T36" s="20">
        <v>145</v>
      </c>
      <c r="U36" s="20">
        <v>0.3</v>
      </c>
      <c r="V36" s="20">
        <v>0.5</v>
      </c>
      <c r="W36" s="20">
        <v>15.6</v>
      </c>
      <c r="X36" s="21">
        <v>1.03</v>
      </c>
      <c r="Y36" s="20">
        <v>4.2</v>
      </c>
      <c r="Z36" s="19">
        <v>225</v>
      </c>
      <c r="AA36" s="20">
        <v>4</v>
      </c>
      <c r="AB36" s="19">
        <v>115.5</v>
      </c>
      <c r="AC36" s="19">
        <v>3243</v>
      </c>
      <c r="AD36" s="20">
        <v>8.1999999999999993</v>
      </c>
      <c r="AE36" s="19">
        <v>2231.5</v>
      </c>
      <c r="AF36" s="19">
        <v>493</v>
      </c>
      <c r="AG36" s="19">
        <v>179</v>
      </c>
      <c r="AH36" s="19">
        <v>874</v>
      </c>
      <c r="AI36" s="20">
        <v>5.7</v>
      </c>
      <c r="AJ36" s="20">
        <v>7.7</v>
      </c>
      <c r="AK36" s="21">
        <v>0.7</v>
      </c>
    </row>
    <row r="37" spans="1:37" x14ac:dyDescent="0.4">
      <c r="A37" t="s">
        <v>190</v>
      </c>
      <c r="B37" t="s">
        <v>156</v>
      </c>
      <c r="C37">
        <v>55</v>
      </c>
      <c r="D37" s="20">
        <v>19.600000000000001</v>
      </c>
      <c r="E37" s="19">
        <v>2086</v>
      </c>
      <c r="F37" s="20">
        <v>77</v>
      </c>
      <c r="G37" s="20">
        <f t="shared" si="0"/>
        <v>14.76510067114094</v>
      </c>
      <c r="H37">
        <v>56.6</v>
      </c>
      <c r="I37" s="20">
        <f t="shared" si="1"/>
        <v>24.419942473633753</v>
      </c>
      <c r="J37" s="21">
        <v>17.05</v>
      </c>
      <c r="K37" s="20">
        <f t="shared" si="3"/>
        <v>7.3561840843720043</v>
      </c>
      <c r="L37" s="20">
        <v>9.4</v>
      </c>
      <c r="M37" s="21">
        <v>1.68</v>
      </c>
      <c r="N37" s="20">
        <v>309</v>
      </c>
      <c r="O37" s="20">
        <f t="shared" si="2"/>
        <v>59.252157238734412</v>
      </c>
      <c r="P37" s="20">
        <v>19.7</v>
      </c>
      <c r="Q37" s="19">
        <v>831</v>
      </c>
      <c r="R37" s="20">
        <v>1.8</v>
      </c>
      <c r="S37" s="20">
        <v>6.2</v>
      </c>
      <c r="T37" s="20">
        <v>431.5</v>
      </c>
      <c r="U37" s="20">
        <v>1</v>
      </c>
      <c r="V37" s="20">
        <v>0.8</v>
      </c>
      <c r="W37" s="20">
        <v>13.3</v>
      </c>
      <c r="X37" s="21">
        <v>1.49</v>
      </c>
      <c r="Y37" s="20">
        <v>4.2</v>
      </c>
      <c r="Z37" s="19">
        <v>415</v>
      </c>
      <c r="AA37" s="20">
        <v>6.5</v>
      </c>
      <c r="AB37" s="19">
        <v>109.5</v>
      </c>
      <c r="AC37" s="19">
        <v>3825</v>
      </c>
      <c r="AD37" s="20">
        <v>9.8000000000000007</v>
      </c>
      <c r="AE37" s="19">
        <v>3000.5</v>
      </c>
      <c r="AF37" s="19">
        <v>354.5</v>
      </c>
      <c r="AG37" s="19">
        <v>332</v>
      </c>
      <c r="AH37" s="19">
        <v>934</v>
      </c>
      <c r="AI37" s="20">
        <v>9</v>
      </c>
      <c r="AJ37" s="20">
        <v>9.1</v>
      </c>
      <c r="AK37" s="21">
        <v>1.58</v>
      </c>
    </row>
    <row r="38" spans="1:37" x14ac:dyDescent="0.4">
      <c r="A38" t="s">
        <v>191</v>
      </c>
      <c r="B38" t="s">
        <v>156</v>
      </c>
      <c r="C38">
        <v>52</v>
      </c>
      <c r="D38" s="20">
        <v>21.7</v>
      </c>
      <c r="E38" s="19">
        <v>1614</v>
      </c>
      <c r="F38" s="20">
        <v>48.6</v>
      </c>
      <c r="G38" s="20">
        <f t="shared" si="0"/>
        <v>12.04460966542751</v>
      </c>
      <c r="H38">
        <v>48.1</v>
      </c>
      <c r="I38" s="20">
        <f t="shared" si="1"/>
        <v>26.821561338289968</v>
      </c>
      <c r="J38" s="21">
        <v>18.82</v>
      </c>
      <c r="K38" s="20">
        <f t="shared" si="3"/>
        <v>10.494423791821561</v>
      </c>
      <c r="L38" s="20">
        <v>5.3</v>
      </c>
      <c r="M38" s="21">
        <v>0.7</v>
      </c>
      <c r="N38" s="20">
        <v>241.1</v>
      </c>
      <c r="O38" s="20">
        <f t="shared" si="2"/>
        <v>59.752168525402723</v>
      </c>
      <c r="P38" s="20">
        <v>12.5</v>
      </c>
      <c r="Q38" s="19">
        <v>319</v>
      </c>
      <c r="R38" s="20">
        <v>0.8</v>
      </c>
      <c r="S38" s="20">
        <v>4.0999999999999996</v>
      </c>
      <c r="T38" s="20">
        <v>109.5</v>
      </c>
      <c r="U38" s="20">
        <v>0.9</v>
      </c>
      <c r="V38" s="20">
        <v>0.5</v>
      </c>
      <c r="W38" s="20">
        <v>10</v>
      </c>
      <c r="X38" s="21">
        <v>0.87</v>
      </c>
      <c r="Y38" s="20">
        <v>1.3</v>
      </c>
      <c r="Z38" s="19">
        <v>183</v>
      </c>
      <c r="AA38" s="20">
        <v>4.2</v>
      </c>
      <c r="AB38" s="19">
        <v>111.5</v>
      </c>
      <c r="AC38" s="19">
        <v>2833</v>
      </c>
      <c r="AD38" s="20">
        <v>7.1</v>
      </c>
      <c r="AE38" s="19">
        <v>1804</v>
      </c>
      <c r="AF38" s="19">
        <v>424.5</v>
      </c>
      <c r="AG38" s="19">
        <v>192</v>
      </c>
      <c r="AH38" s="19">
        <v>817</v>
      </c>
      <c r="AI38" s="20">
        <v>4.4000000000000004</v>
      </c>
      <c r="AJ38" s="20">
        <v>6.1</v>
      </c>
      <c r="AK38" s="21">
        <v>0.78</v>
      </c>
    </row>
    <row r="39" spans="1:37" x14ac:dyDescent="0.4">
      <c r="A39" t="s">
        <v>192</v>
      </c>
      <c r="B39" t="s">
        <v>156</v>
      </c>
      <c r="C39">
        <v>56</v>
      </c>
      <c r="D39" s="20">
        <v>18.600000000000001</v>
      </c>
      <c r="E39" s="19">
        <v>1667</v>
      </c>
      <c r="F39" s="20">
        <v>62.7</v>
      </c>
      <c r="G39" s="20">
        <f t="shared" si="0"/>
        <v>15.044991001799641</v>
      </c>
      <c r="H39">
        <v>65.099999999999994</v>
      </c>
      <c r="I39" s="20">
        <f t="shared" si="1"/>
        <v>35.146970605878828</v>
      </c>
      <c r="J39" s="21">
        <v>21.65</v>
      </c>
      <c r="K39" s="20">
        <f t="shared" si="3"/>
        <v>11.688662267546491</v>
      </c>
      <c r="L39" s="20">
        <v>11</v>
      </c>
      <c r="M39" s="21">
        <v>2.12</v>
      </c>
      <c r="N39" s="20">
        <v>201.7</v>
      </c>
      <c r="O39" s="20">
        <f t="shared" si="2"/>
        <v>48.398320335932809</v>
      </c>
      <c r="P39" s="20">
        <v>10.5</v>
      </c>
      <c r="Q39" s="19">
        <v>481</v>
      </c>
      <c r="R39" s="20">
        <v>3.2</v>
      </c>
      <c r="S39" s="20">
        <v>5.7</v>
      </c>
      <c r="T39" s="20">
        <v>310</v>
      </c>
      <c r="U39" s="20">
        <v>0.6</v>
      </c>
      <c r="V39" s="20">
        <v>1</v>
      </c>
      <c r="W39" s="20">
        <v>11</v>
      </c>
      <c r="X39" s="21">
        <v>0.99</v>
      </c>
      <c r="Y39" s="20">
        <v>3</v>
      </c>
      <c r="Z39" s="19">
        <v>248</v>
      </c>
      <c r="AA39" s="20">
        <v>5.9</v>
      </c>
      <c r="AB39" s="19">
        <v>51</v>
      </c>
      <c r="AC39" s="19">
        <v>3068</v>
      </c>
      <c r="AD39" s="20">
        <v>7.7</v>
      </c>
      <c r="AE39" s="19">
        <v>2510.5</v>
      </c>
      <c r="AF39" s="19">
        <v>481.5</v>
      </c>
      <c r="AG39" s="19">
        <v>281</v>
      </c>
      <c r="AH39" s="19">
        <v>935</v>
      </c>
      <c r="AI39" s="20">
        <v>7.6</v>
      </c>
      <c r="AJ39" s="20">
        <v>7.2</v>
      </c>
      <c r="AK39" s="21">
        <v>1.08</v>
      </c>
    </row>
    <row r="40" spans="1:37" x14ac:dyDescent="0.4">
      <c r="A40" t="s">
        <v>193</v>
      </c>
      <c r="B40" t="s">
        <v>156</v>
      </c>
      <c r="C40">
        <v>50</v>
      </c>
      <c r="D40" s="20">
        <v>19.2</v>
      </c>
      <c r="E40" s="19">
        <v>2114</v>
      </c>
      <c r="F40" s="20">
        <v>80.8</v>
      </c>
      <c r="G40" s="20">
        <f t="shared" si="0"/>
        <v>15.288552507095554</v>
      </c>
      <c r="H40">
        <v>86.4</v>
      </c>
      <c r="I40" s="20">
        <f t="shared" si="1"/>
        <v>36.783349101229895</v>
      </c>
      <c r="J40" s="21">
        <v>33.950000000000003</v>
      </c>
      <c r="K40" s="20">
        <f t="shared" si="3"/>
        <v>14.453642384105962</v>
      </c>
      <c r="L40" s="20">
        <v>7.3</v>
      </c>
      <c r="M40" s="21">
        <v>1.66</v>
      </c>
      <c r="N40" s="20">
        <v>248.2</v>
      </c>
      <c r="O40" s="20">
        <f t="shared" si="2"/>
        <v>46.963103122043513</v>
      </c>
      <c r="P40" s="20">
        <v>13</v>
      </c>
      <c r="Q40" s="19">
        <v>506</v>
      </c>
      <c r="R40" s="20">
        <v>18.5</v>
      </c>
      <c r="S40" s="20">
        <v>8</v>
      </c>
      <c r="T40" s="20">
        <v>138.5</v>
      </c>
      <c r="U40" s="20">
        <v>0.6</v>
      </c>
      <c r="V40" s="20">
        <v>1.2</v>
      </c>
      <c r="W40" s="20">
        <v>17.100000000000001</v>
      </c>
      <c r="X40" s="21">
        <v>1.35</v>
      </c>
      <c r="Y40" s="20">
        <v>7.9</v>
      </c>
      <c r="Z40" s="19">
        <v>310</v>
      </c>
      <c r="AA40" s="20">
        <v>6.2</v>
      </c>
      <c r="AB40" s="19">
        <v>104.5</v>
      </c>
      <c r="AC40" s="19">
        <v>2968</v>
      </c>
      <c r="AD40" s="20">
        <v>7.6</v>
      </c>
      <c r="AE40" s="19">
        <v>2451</v>
      </c>
      <c r="AF40" s="19">
        <v>746.5</v>
      </c>
      <c r="AG40" s="19">
        <v>252</v>
      </c>
      <c r="AH40" s="19">
        <v>1274</v>
      </c>
      <c r="AI40" s="20">
        <v>8</v>
      </c>
      <c r="AJ40" s="20">
        <v>9.5</v>
      </c>
      <c r="AK40" s="21">
        <v>1.1100000000000001</v>
      </c>
    </row>
    <row r="41" spans="1:37" x14ac:dyDescent="0.4">
      <c r="A41" t="s">
        <v>194</v>
      </c>
      <c r="B41" t="s">
        <v>156</v>
      </c>
      <c r="C41">
        <v>52</v>
      </c>
      <c r="D41" s="20">
        <v>27.8</v>
      </c>
      <c r="E41" s="19">
        <v>1909</v>
      </c>
      <c r="F41" s="20">
        <v>61.1</v>
      </c>
      <c r="G41" s="20">
        <f t="shared" si="0"/>
        <v>12.802514405447878</v>
      </c>
      <c r="H41">
        <v>82.9</v>
      </c>
      <c r="I41" s="20">
        <f t="shared" si="1"/>
        <v>39.083289680460979</v>
      </c>
      <c r="J41" s="21">
        <v>19.8</v>
      </c>
      <c r="K41" s="20">
        <f t="shared" si="3"/>
        <v>9.3347302252488227</v>
      </c>
      <c r="L41" s="20">
        <v>18.2</v>
      </c>
      <c r="M41" s="21">
        <v>2.4700000000000002</v>
      </c>
      <c r="N41" s="20">
        <v>228.7</v>
      </c>
      <c r="O41" s="20">
        <f t="shared" si="2"/>
        <v>47.920377160817182</v>
      </c>
      <c r="P41" s="20">
        <v>18.399999999999999</v>
      </c>
      <c r="Q41" s="19">
        <v>241</v>
      </c>
      <c r="R41" s="20">
        <v>1.1000000000000001</v>
      </c>
      <c r="S41" s="20">
        <v>10.9</v>
      </c>
      <c r="T41" s="20">
        <v>365</v>
      </c>
      <c r="U41" s="20">
        <v>1</v>
      </c>
      <c r="V41" s="20">
        <v>0.9</v>
      </c>
      <c r="W41" s="20">
        <v>18.100000000000001</v>
      </c>
      <c r="X41" s="21">
        <v>2.04</v>
      </c>
      <c r="Y41" s="20">
        <v>1.1000000000000001</v>
      </c>
      <c r="Z41" s="19">
        <v>733</v>
      </c>
      <c r="AA41" s="20">
        <v>7.1</v>
      </c>
      <c r="AB41" s="19">
        <v>222.5</v>
      </c>
      <c r="AC41" s="19">
        <v>2081</v>
      </c>
      <c r="AD41" s="20">
        <v>5.2</v>
      </c>
      <c r="AE41" s="19">
        <v>4199</v>
      </c>
      <c r="AF41" s="19">
        <v>428</v>
      </c>
      <c r="AG41" s="19">
        <v>409</v>
      </c>
      <c r="AH41" s="19">
        <v>948</v>
      </c>
      <c r="AI41" s="20">
        <v>8.8000000000000007</v>
      </c>
      <c r="AJ41" s="20">
        <v>7.7</v>
      </c>
      <c r="AK41" s="21">
        <v>1.35</v>
      </c>
    </row>
    <row r="42" spans="1:37" x14ac:dyDescent="0.4">
      <c r="A42" t="s">
        <v>195</v>
      </c>
      <c r="B42" t="s">
        <v>156</v>
      </c>
      <c r="C42">
        <v>52</v>
      </c>
      <c r="D42" s="20">
        <v>19.100000000000001</v>
      </c>
      <c r="E42" s="19">
        <v>2295</v>
      </c>
      <c r="F42" s="20">
        <v>84</v>
      </c>
      <c r="G42" s="20">
        <f t="shared" si="0"/>
        <v>14.640522875816995</v>
      </c>
      <c r="H42">
        <v>81.7</v>
      </c>
      <c r="I42" s="20">
        <f t="shared" si="1"/>
        <v>32.039215686274517</v>
      </c>
      <c r="J42" s="21">
        <v>28.25</v>
      </c>
      <c r="K42" s="20">
        <f t="shared" si="3"/>
        <v>11.078431372549019</v>
      </c>
      <c r="L42" s="20">
        <v>13.9</v>
      </c>
      <c r="M42" s="21">
        <v>1.97</v>
      </c>
      <c r="N42" s="20">
        <v>300.10000000000002</v>
      </c>
      <c r="O42" s="20">
        <f t="shared" si="2"/>
        <v>52.305010893246198</v>
      </c>
      <c r="P42" s="20">
        <v>12.1</v>
      </c>
      <c r="Q42" s="19">
        <v>394</v>
      </c>
      <c r="R42" s="20">
        <v>8.8000000000000007</v>
      </c>
      <c r="S42" s="20">
        <v>8</v>
      </c>
      <c r="T42" s="20">
        <v>185</v>
      </c>
      <c r="U42" s="20">
        <v>0.7</v>
      </c>
      <c r="V42" s="20">
        <v>1.5</v>
      </c>
      <c r="W42" s="20">
        <v>19.600000000000001</v>
      </c>
      <c r="X42" s="21">
        <v>1.38</v>
      </c>
      <c r="Y42" s="20">
        <v>4.8</v>
      </c>
      <c r="Z42" s="19">
        <v>1154</v>
      </c>
      <c r="AA42" s="20">
        <v>8.3000000000000007</v>
      </c>
      <c r="AB42" s="19">
        <v>158</v>
      </c>
      <c r="AC42" s="19">
        <v>4620</v>
      </c>
      <c r="AD42" s="20">
        <v>11.9</v>
      </c>
      <c r="AE42" s="19">
        <v>4436.5</v>
      </c>
      <c r="AF42" s="19">
        <v>747.5</v>
      </c>
      <c r="AG42" s="19">
        <v>411</v>
      </c>
      <c r="AH42" s="19">
        <v>1370</v>
      </c>
      <c r="AI42" s="20">
        <v>8.4</v>
      </c>
      <c r="AJ42" s="20">
        <v>10.8</v>
      </c>
      <c r="AK42" s="21">
        <v>1.33</v>
      </c>
    </row>
    <row r="43" spans="1:37" x14ac:dyDescent="0.4">
      <c r="A43" t="s">
        <v>196</v>
      </c>
      <c r="B43" t="s">
        <v>156</v>
      </c>
      <c r="C43">
        <v>54</v>
      </c>
      <c r="D43" s="20">
        <v>19.899999999999999</v>
      </c>
      <c r="E43" s="19">
        <v>2358</v>
      </c>
      <c r="F43" s="20">
        <v>59.2</v>
      </c>
      <c r="G43" s="20">
        <f t="shared" si="0"/>
        <v>10.042408821034776</v>
      </c>
      <c r="H43">
        <v>45.3</v>
      </c>
      <c r="I43" s="20">
        <f t="shared" si="1"/>
        <v>17.290076335877863</v>
      </c>
      <c r="J43" s="21">
        <v>13.65</v>
      </c>
      <c r="K43" s="20">
        <f t="shared" si="3"/>
        <v>5.2099236641221376</v>
      </c>
      <c r="L43" s="20">
        <v>6.3</v>
      </c>
      <c r="M43" s="21">
        <v>0.8</v>
      </c>
      <c r="N43" s="20">
        <v>255.9</v>
      </c>
      <c r="O43" s="20">
        <f t="shared" si="2"/>
        <v>43.409669211195926</v>
      </c>
      <c r="P43" s="20">
        <v>16.2</v>
      </c>
      <c r="Q43" s="19">
        <v>323</v>
      </c>
      <c r="R43" s="20">
        <v>3.6</v>
      </c>
      <c r="S43" s="20">
        <v>5.9</v>
      </c>
      <c r="T43" s="20">
        <v>289.5</v>
      </c>
      <c r="U43" s="20">
        <v>0.7</v>
      </c>
      <c r="V43" s="20">
        <v>0.7</v>
      </c>
      <c r="W43" s="20">
        <v>9.9</v>
      </c>
      <c r="X43" s="21">
        <v>1.1599999999999999</v>
      </c>
      <c r="Y43" s="20">
        <v>1.7</v>
      </c>
      <c r="Z43" s="19">
        <v>330</v>
      </c>
      <c r="AA43" s="20">
        <v>4.9000000000000004</v>
      </c>
      <c r="AB43" s="19">
        <v>254.5</v>
      </c>
      <c r="AC43" s="19">
        <v>2010</v>
      </c>
      <c r="AD43" s="20">
        <v>4.9000000000000004</v>
      </c>
      <c r="AE43" s="19">
        <v>2711</v>
      </c>
      <c r="AF43" s="19">
        <v>487</v>
      </c>
      <c r="AG43" s="19">
        <v>283</v>
      </c>
      <c r="AH43" s="19">
        <v>808</v>
      </c>
      <c r="AI43" s="20">
        <v>6.8</v>
      </c>
      <c r="AJ43" s="20">
        <v>6.6</v>
      </c>
      <c r="AK43" s="21">
        <v>1.1499999999999999</v>
      </c>
    </row>
    <row r="44" spans="1:37" x14ac:dyDescent="0.4">
      <c r="A44" t="s">
        <v>197</v>
      </c>
      <c r="B44" t="s">
        <v>156</v>
      </c>
      <c r="C44">
        <v>52</v>
      </c>
      <c r="D44" s="20">
        <v>19</v>
      </c>
      <c r="E44" s="19">
        <v>2341</v>
      </c>
      <c r="F44" s="20">
        <v>97.5</v>
      </c>
      <c r="G44" s="20">
        <f t="shared" si="0"/>
        <v>16.659547202050405</v>
      </c>
      <c r="H44">
        <v>105.2</v>
      </c>
      <c r="I44" s="20">
        <f t="shared" si="1"/>
        <v>40.444254592054676</v>
      </c>
      <c r="J44" s="21">
        <v>31.5</v>
      </c>
      <c r="K44" s="20">
        <f t="shared" si="3"/>
        <v>12.110209312259718</v>
      </c>
      <c r="L44" s="20">
        <v>13.3</v>
      </c>
      <c r="M44" s="21">
        <v>2.5099999999999998</v>
      </c>
      <c r="N44" s="20">
        <v>239.2</v>
      </c>
      <c r="O44" s="20">
        <f t="shared" si="2"/>
        <v>40.871422469030328</v>
      </c>
      <c r="P44" s="20">
        <v>18.100000000000001</v>
      </c>
      <c r="Q44" s="19">
        <v>522</v>
      </c>
      <c r="R44" s="20">
        <v>7.1</v>
      </c>
      <c r="S44" s="20">
        <v>7.7</v>
      </c>
      <c r="T44" s="20">
        <v>296</v>
      </c>
      <c r="U44" s="20">
        <v>1</v>
      </c>
      <c r="V44" s="20">
        <v>1</v>
      </c>
      <c r="W44" s="20">
        <v>17.399999999999999</v>
      </c>
      <c r="X44" s="21">
        <v>1.32</v>
      </c>
      <c r="Y44" s="20">
        <v>4.3</v>
      </c>
      <c r="Z44" s="19">
        <v>473</v>
      </c>
      <c r="AA44" s="20">
        <v>6.8</v>
      </c>
      <c r="AB44" s="19">
        <v>78.5</v>
      </c>
      <c r="AC44" s="19">
        <v>3292</v>
      </c>
      <c r="AD44" s="20">
        <v>8.4</v>
      </c>
      <c r="AE44" s="19">
        <v>2708.5</v>
      </c>
      <c r="AF44" s="19">
        <v>438</v>
      </c>
      <c r="AG44" s="19">
        <v>333</v>
      </c>
      <c r="AH44" s="19">
        <v>1138</v>
      </c>
      <c r="AI44" s="20">
        <v>11.1</v>
      </c>
      <c r="AJ44" s="20">
        <v>13.7</v>
      </c>
      <c r="AK44" s="21">
        <v>1.45</v>
      </c>
    </row>
    <row r="45" spans="1:37" x14ac:dyDescent="0.4">
      <c r="A45" t="s">
        <v>198</v>
      </c>
      <c r="B45" t="s">
        <v>156</v>
      </c>
      <c r="C45">
        <v>51</v>
      </c>
      <c r="D45" s="20">
        <v>19.8</v>
      </c>
      <c r="E45" s="19">
        <v>1904</v>
      </c>
      <c r="F45" s="20">
        <v>51.5</v>
      </c>
      <c r="G45" s="20">
        <f t="shared" si="0"/>
        <v>10.819327731092438</v>
      </c>
      <c r="H45">
        <v>65.900000000000006</v>
      </c>
      <c r="I45" s="20">
        <f t="shared" si="1"/>
        <v>31.150210084033613</v>
      </c>
      <c r="J45" s="21">
        <v>16.88</v>
      </c>
      <c r="K45" s="20">
        <f t="shared" si="3"/>
        <v>7.9789915966386546</v>
      </c>
      <c r="L45" s="20">
        <v>12.6</v>
      </c>
      <c r="M45" s="21">
        <v>1.85</v>
      </c>
      <c r="N45" s="20">
        <v>182.8</v>
      </c>
      <c r="O45" s="20">
        <f t="shared" si="2"/>
        <v>38.403361344537821</v>
      </c>
      <c r="P45" s="20">
        <v>12.3</v>
      </c>
      <c r="Q45" s="19">
        <v>562</v>
      </c>
      <c r="R45" s="20">
        <v>1.4</v>
      </c>
      <c r="S45" s="20">
        <v>11.9</v>
      </c>
      <c r="T45" s="20">
        <v>132</v>
      </c>
      <c r="U45" s="20">
        <v>0.4</v>
      </c>
      <c r="V45" s="20">
        <v>1.3</v>
      </c>
      <c r="W45" s="20">
        <v>10.1</v>
      </c>
      <c r="X45" s="21">
        <v>1.29</v>
      </c>
      <c r="Y45" s="20">
        <v>9.1</v>
      </c>
      <c r="Z45" s="19">
        <v>376</v>
      </c>
      <c r="AA45" s="20">
        <v>6.7</v>
      </c>
      <c r="AB45" s="19">
        <v>106.5</v>
      </c>
      <c r="AC45" s="19">
        <v>3039</v>
      </c>
      <c r="AD45" s="20">
        <v>7.7</v>
      </c>
      <c r="AE45" s="19">
        <v>2305</v>
      </c>
      <c r="AF45" s="19">
        <v>459</v>
      </c>
      <c r="AG45" s="19">
        <v>166</v>
      </c>
      <c r="AH45" s="19">
        <v>817</v>
      </c>
      <c r="AI45" s="20">
        <v>6</v>
      </c>
      <c r="AJ45" s="20">
        <v>6.2</v>
      </c>
      <c r="AK45" s="21">
        <v>1.52</v>
      </c>
    </row>
    <row r="46" spans="1:37" x14ac:dyDescent="0.4">
      <c r="A46" t="s">
        <v>199</v>
      </c>
      <c r="B46" t="s">
        <v>156</v>
      </c>
      <c r="C46">
        <v>52</v>
      </c>
      <c r="D46" s="20">
        <v>21.1</v>
      </c>
      <c r="E46" s="19">
        <v>1805</v>
      </c>
      <c r="F46" s="20">
        <v>75.5</v>
      </c>
      <c r="G46" s="20">
        <f t="shared" si="0"/>
        <v>16.73130193905817</v>
      </c>
      <c r="H46">
        <v>54.8</v>
      </c>
      <c r="I46" s="20">
        <f t="shared" si="1"/>
        <v>27.32409972299169</v>
      </c>
      <c r="J46" s="21">
        <v>16.059999999999999</v>
      </c>
      <c r="K46" s="20">
        <f t="shared" si="3"/>
        <v>8.0077562326869796</v>
      </c>
      <c r="L46" s="20">
        <v>8.6999999999999993</v>
      </c>
      <c r="M46" s="21">
        <v>4</v>
      </c>
      <c r="N46" s="20">
        <v>252.7</v>
      </c>
      <c r="O46" s="20">
        <f t="shared" si="2"/>
        <v>55.999999999999993</v>
      </c>
      <c r="P46" s="20">
        <v>21.1</v>
      </c>
      <c r="Q46" s="19">
        <v>317</v>
      </c>
      <c r="R46" s="20">
        <v>6.9</v>
      </c>
      <c r="S46" s="20">
        <v>7.3</v>
      </c>
      <c r="T46" s="20">
        <v>318</v>
      </c>
      <c r="U46" s="20">
        <v>0.5</v>
      </c>
      <c r="V46" s="20">
        <v>1.3</v>
      </c>
      <c r="W46" s="20">
        <v>15.8</v>
      </c>
      <c r="X46" s="21">
        <v>1.32</v>
      </c>
      <c r="Y46" s="20">
        <v>7.2</v>
      </c>
      <c r="Z46" s="19">
        <v>369</v>
      </c>
      <c r="AA46" s="20">
        <v>6.7</v>
      </c>
      <c r="AB46" s="19">
        <v>129.5</v>
      </c>
      <c r="AC46" s="19">
        <v>5975</v>
      </c>
      <c r="AD46" s="20">
        <v>15.1</v>
      </c>
      <c r="AE46" s="19">
        <v>2839.5</v>
      </c>
      <c r="AF46" s="19">
        <v>679.5</v>
      </c>
      <c r="AG46" s="19">
        <v>361</v>
      </c>
      <c r="AH46" s="19">
        <v>1140</v>
      </c>
      <c r="AI46" s="20">
        <v>8.4</v>
      </c>
      <c r="AJ46" s="20">
        <v>7.9</v>
      </c>
      <c r="AK46" s="21">
        <v>1.3</v>
      </c>
    </row>
    <row r="47" spans="1:37" x14ac:dyDescent="0.4">
      <c r="A47" t="s">
        <v>200</v>
      </c>
      <c r="B47" t="s">
        <v>156</v>
      </c>
      <c r="C47">
        <v>54</v>
      </c>
      <c r="D47" s="20">
        <v>20</v>
      </c>
      <c r="E47" s="19">
        <v>1941</v>
      </c>
      <c r="F47" s="20">
        <v>77.099999999999994</v>
      </c>
      <c r="G47" s="20">
        <f t="shared" si="0"/>
        <v>15.8887171561051</v>
      </c>
      <c r="H47">
        <v>67.8</v>
      </c>
      <c r="I47" s="20">
        <f t="shared" si="1"/>
        <v>31.437403400309115</v>
      </c>
      <c r="J47" s="21">
        <v>21.27</v>
      </c>
      <c r="K47" s="20">
        <f t="shared" si="3"/>
        <v>9.8624420401854724</v>
      </c>
      <c r="L47" s="20">
        <v>9.3000000000000007</v>
      </c>
      <c r="M47" s="21">
        <v>1.96</v>
      </c>
      <c r="N47" s="20">
        <v>244.2</v>
      </c>
      <c r="O47" s="20">
        <f t="shared" si="2"/>
        <v>50.324574961360128</v>
      </c>
      <c r="P47" s="20">
        <v>12.3</v>
      </c>
      <c r="Q47" s="19">
        <v>186</v>
      </c>
      <c r="R47" s="20">
        <v>8</v>
      </c>
      <c r="S47" s="20">
        <v>4.2</v>
      </c>
      <c r="T47" s="20">
        <v>255</v>
      </c>
      <c r="U47" s="20">
        <v>1.5</v>
      </c>
      <c r="V47" s="20">
        <v>0.8</v>
      </c>
      <c r="W47" s="20">
        <v>17.3</v>
      </c>
      <c r="X47" s="21">
        <v>1.32</v>
      </c>
      <c r="Y47" s="20">
        <v>13.4</v>
      </c>
      <c r="Z47" s="19">
        <v>216</v>
      </c>
      <c r="AA47" s="20">
        <v>5.7</v>
      </c>
      <c r="AB47" s="19">
        <v>71.5</v>
      </c>
      <c r="AC47" s="19">
        <v>3691</v>
      </c>
      <c r="AD47" s="20">
        <v>9.4</v>
      </c>
      <c r="AE47" s="19">
        <v>1859.5</v>
      </c>
      <c r="AF47" s="19">
        <v>275.5</v>
      </c>
      <c r="AG47" s="19">
        <v>219</v>
      </c>
      <c r="AH47" s="19">
        <v>908</v>
      </c>
      <c r="AI47" s="20">
        <v>6.9</v>
      </c>
      <c r="AJ47" s="20">
        <v>9</v>
      </c>
      <c r="AK47" s="21">
        <v>1.1100000000000001</v>
      </c>
    </row>
    <row r="48" spans="1:37" x14ac:dyDescent="0.4">
      <c r="A48" t="s">
        <v>201</v>
      </c>
      <c r="B48" t="s">
        <v>156</v>
      </c>
      <c r="C48">
        <v>53</v>
      </c>
      <c r="D48" s="20">
        <v>19.600000000000001</v>
      </c>
      <c r="E48" s="19">
        <v>1646</v>
      </c>
      <c r="F48" s="20">
        <v>58.6</v>
      </c>
      <c r="G48" s="20">
        <f t="shared" si="0"/>
        <v>14.240583232077764</v>
      </c>
      <c r="H48">
        <v>55.7</v>
      </c>
      <c r="I48" s="20">
        <f t="shared" si="1"/>
        <v>30.455650060753342</v>
      </c>
      <c r="J48" s="21">
        <v>17.32</v>
      </c>
      <c r="K48" s="20">
        <f t="shared" si="3"/>
        <v>9.4702308626974485</v>
      </c>
      <c r="L48" s="20">
        <v>7.7</v>
      </c>
      <c r="M48" s="21">
        <v>0.78</v>
      </c>
      <c r="N48" s="20">
        <v>223.4</v>
      </c>
      <c r="O48" s="20">
        <f t="shared" si="2"/>
        <v>54.289185905224791</v>
      </c>
      <c r="P48" s="20">
        <v>18.399999999999999</v>
      </c>
      <c r="Q48" s="19">
        <v>239</v>
      </c>
      <c r="R48" s="20">
        <v>1.7</v>
      </c>
      <c r="S48" s="20">
        <v>3.8</v>
      </c>
      <c r="T48" s="20">
        <v>128.5</v>
      </c>
      <c r="U48" s="20">
        <v>0.9</v>
      </c>
      <c r="V48" s="20">
        <v>0.8</v>
      </c>
      <c r="W48" s="20">
        <v>12.4</v>
      </c>
      <c r="X48" s="21">
        <v>1.24</v>
      </c>
      <c r="Y48" s="20">
        <v>1.8</v>
      </c>
      <c r="Z48" s="19">
        <v>338</v>
      </c>
      <c r="AA48" s="20">
        <v>4.9000000000000004</v>
      </c>
      <c r="AB48" s="19">
        <v>110.5</v>
      </c>
      <c r="AC48" s="19">
        <v>2676</v>
      </c>
      <c r="AD48" s="20">
        <v>6.7</v>
      </c>
      <c r="AE48" s="19">
        <v>2405</v>
      </c>
      <c r="AF48" s="19">
        <v>350.5</v>
      </c>
      <c r="AG48" s="19">
        <v>332</v>
      </c>
      <c r="AH48" s="19">
        <v>885</v>
      </c>
      <c r="AI48" s="20">
        <v>9.1</v>
      </c>
      <c r="AJ48" s="20">
        <v>8.6</v>
      </c>
      <c r="AK48" s="21">
        <v>1.28</v>
      </c>
    </row>
    <row r="49" spans="1:37" x14ac:dyDescent="0.4">
      <c r="A49" t="s">
        <v>202</v>
      </c>
      <c r="B49" t="s">
        <v>156</v>
      </c>
      <c r="C49">
        <v>52</v>
      </c>
      <c r="D49" s="20">
        <v>18.7</v>
      </c>
      <c r="E49" s="19">
        <v>1646</v>
      </c>
      <c r="F49" s="20">
        <v>68</v>
      </c>
      <c r="G49" s="20">
        <f t="shared" si="0"/>
        <v>16.524908869987851</v>
      </c>
      <c r="H49">
        <v>56.6</v>
      </c>
      <c r="I49" s="20">
        <f t="shared" si="1"/>
        <v>30.94775212636695</v>
      </c>
      <c r="J49" s="21">
        <v>14.86</v>
      </c>
      <c r="K49" s="20">
        <f t="shared" si="3"/>
        <v>8.1251518833535847</v>
      </c>
      <c r="L49" s="20">
        <v>8.5</v>
      </c>
      <c r="M49" s="21">
        <v>3.38</v>
      </c>
      <c r="N49" s="20">
        <v>215.9</v>
      </c>
      <c r="O49" s="20">
        <f t="shared" si="2"/>
        <v>52.466585662211415</v>
      </c>
      <c r="P49" s="20">
        <v>18.899999999999999</v>
      </c>
      <c r="Q49" s="19">
        <v>891</v>
      </c>
      <c r="R49" s="20">
        <v>13.7</v>
      </c>
      <c r="S49" s="20">
        <v>7.7</v>
      </c>
      <c r="T49" s="20">
        <v>172.5</v>
      </c>
      <c r="U49" s="20">
        <v>0.6</v>
      </c>
      <c r="V49" s="20">
        <v>1.4</v>
      </c>
      <c r="W49" s="20">
        <v>18</v>
      </c>
      <c r="X49" s="21">
        <v>1.2</v>
      </c>
      <c r="Y49" s="20">
        <v>9</v>
      </c>
      <c r="Z49" s="19">
        <v>419</v>
      </c>
      <c r="AA49" s="20">
        <v>6.3</v>
      </c>
      <c r="AB49" s="19">
        <v>175</v>
      </c>
      <c r="AC49" s="19">
        <v>3937</v>
      </c>
      <c r="AD49" s="20">
        <v>10</v>
      </c>
      <c r="AE49" s="19">
        <v>3053.5</v>
      </c>
      <c r="AF49" s="19">
        <v>646.5</v>
      </c>
      <c r="AG49" s="19">
        <v>299</v>
      </c>
      <c r="AH49" s="19">
        <v>1093</v>
      </c>
      <c r="AI49" s="20">
        <v>9.1</v>
      </c>
      <c r="AJ49" s="20">
        <v>7.6</v>
      </c>
      <c r="AK49" s="21">
        <v>1.23</v>
      </c>
    </row>
    <row r="50" spans="1:37" x14ac:dyDescent="0.4">
      <c r="A50" t="s">
        <v>203</v>
      </c>
      <c r="B50" t="s">
        <v>156</v>
      </c>
      <c r="C50">
        <v>54</v>
      </c>
      <c r="D50" s="20">
        <v>22.2</v>
      </c>
      <c r="E50" s="19">
        <v>2013</v>
      </c>
      <c r="F50" s="20">
        <v>64.7</v>
      </c>
      <c r="G50" s="20">
        <f t="shared" si="0"/>
        <v>12.856433184302038</v>
      </c>
      <c r="H50">
        <v>53.3</v>
      </c>
      <c r="I50" s="20">
        <f t="shared" si="1"/>
        <v>23.830104321907601</v>
      </c>
      <c r="J50" s="21">
        <v>18.190000000000001</v>
      </c>
      <c r="K50" s="20">
        <f t="shared" si="3"/>
        <v>8.1326378539493298</v>
      </c>
      <c r="L50" s="20">
        <v>5.9</v>
      </c>
      <c r="M50" s="21">
        <v>3.92</v>
      </c>
      <c r="N50" s="20">
        <v>278.89999999999998</v>
      </c>
      <c r="O50" s="20">
        <f t="shared" si="2"/>
        <v>55.419771485345251</v>
      </c>
      <c r="P50" s="20">
        <v>12.6</v>
      </c>
      <c r="Q50" s="19">
        <v>471</v>
      </c>
      <c r="R50" s="20">
        <v>16.399999999999999</v>
      </c>
      <c r="S50" s="20">
        <v>5.9</v>
      </c>
      <c r="T50" s="20">
        <v>289.5</v>
      </c>
      <c r="U50" s="20">
        <v>0.4</v>
      </c>
      <c r="V50" s="20">
        <v>0.9</v>
      </c>
      <c r="W50" s="20">
        <v>16.399999999999999</v>
      </c>
      <c r="X50" s="21">
        <v>1.05</v>
      </c>
      <c r="Y50" s="20">
        <v>14.4</v>
      </c>
      <c r="Z50" s="19">
        <v>265</v>
      </c>
      <c r="AA50" s="20">
        <v>4.7</v>
      </c>
      <c r="AB50" s="19">
        <v>48.5</v>
      </c>
      <c r="AC50" s="19">
        <v>3399</v>
      </c>
      <c r="AD50" s="20">
        <v>8.5</v>
      </c>
      <c r="AE50" s="19">
        <v>2090</v>
      </c>
      <c r="AF50" s="19">
        <v>587.5</v>
      </c>
      <c r="AG50" s="19">
        <v>263</v>
      </c>
      <c r="AH50" s="19">
        <v>1013</v>
      </c>
      <c r="AI50" s="20">
        <v>5.9</v>
      </c>
      <c r="AJ50" s="20">
        <v>6.9</v>
      </c>
      <c r="AK50" s="21">
        <v>0.96</v>
      </c>
    </row>
    <row r="51" spans="1:37" x14ac:dyDescent="0.4">
      <c r="A51" t="s">
        <v>204</v>
      </c>
      <c r="B51" t="s">
        <v>156</v>
      </c>
      <c r="C51">
        <v>51</v>
      </c>
      <c r="D51" s="20">
        <v>21.6</v>
      </c>
      <c r="E51" s="19">
        <v>1746</v>
      </c>
      <c r="F51" s="20">
        <v>48.7</v>
      </c>
      <c r="G51" s="20">
        <f t="shared" si="0"/>
        <v>11.156930126002292</v>
      </c>
      <c r="H51">
        <v>40.6</v>
      </c>
      <c r="I51" s="20">
        <f t="shared" si="1"/>
        <v>20.927835051546392</v>
      </c>
      <c r="J51" s="21">
        <v>10.54</v>
      </c>
      <c r="K51" s="20">
        <f t="shared" si="3"/>
        <v>5.4329896907216488</v>
      </c>
      <c r="L51" s="20">
        <v>7</v>
      </c>
      <c r="M51" s="21">
        <v>1.23</v>
      </c>
      <c r="N51" s="20">
        <v>292.89999999999998</v>
      </c>
      <c r="O51" s="20">
        <f t="shared" si="2"/>
        <v>67.101947308132864</v>
      </c>
      <c r="P51" s="20">
        <v>14.3</v>
      </c>
      <c r="Q51" s="19">
        <v>474</v>
      </c>
      <c r="R51" s="20">
        <v>0.6</v>
      </c>
      <c r="S51" s="20">
        <v>8.8000000000000007</v>
      </c>
      <c r="T51" s="20">
        <v>259.5</v>
      </c>
      <c r="U51" s="20">
        <v>0.6</v>
      </c>
      <c r="V51" s="20">
        <v>0.6</v>
      </c>
      <c r="W51" s="20">
        <v>7.7</v>
      </c>
      <c r="X51" s="21">
        <v>1.1599999999999999</v>
      </c>
      <c r="Y51" s="20">
        <v>0.9</v>
      </c>
      <c r="Z51" s="19">
        <v>313</v>
      </c>
      <c r="AA51" s="20">
        <v>4.5999999999999996</v>
      </c>
      <c r="AB51" s="19">
        <v>122</v>
      </c>
      <c r="AC51" s="19">
        <v>3874</v>
      </c>
      <c r="AD51" s="20">
        <v>9.6999999999999993</v>
      </c>
      <c r="AE51" s="19">
        <v>2191.5</v>
      </c>
      <c r="AF51" s="19">
        <v>335</v>
      </c>
      <c r="AG51" s="19">
        <v>218</v>
      </c>
      <c r="AH51" s="19">
        <v>680</v>
      </c>
      <c r="AI51" s="20">
        <v>6.5</v>
      </c>
      <c r="AJ51" s="20">
        <v>6.9</v>
      </c>
      <c r="AK51" s="21">
        <v>1.2</v>
      </c>
    </row>
    <row r="52" spans="1:37" x14ac:dyDescent="0.4">
      <c r="A52" t="s">
        <v>205</v>
      </c>
      <c r="B52" t="s">
        <v>156</v>
      </c>
      <c r="C52">
        <v>52</v>
      </c>
      <c r="D52" s="20">
        <v>23.8</v>
      </c>
      <c r="E52" s="19">
        <v>1972</v>
      </c>
      <c r="F52" s="20">
        <v>74.8</v>
      </c>
      <c r="G52" s="20">
        <f t="shared" si="0"/>
        <v>15.172413793103448</v>
      </c>
      <c r="H52">
        <v>73.5</v>
      </c>
      <c r="I52" s="20">
        <f t="shared" si="1"/>
        <v>33.544624746450303</v>
      </c>
      <c r="J52" s="21">
        <v>21.55</v>
      </c>
      <c r="K52" s="20">
        <f t="shared" si="3"/>
        <v>9.8351926977687629</v>
      </c>
      <c r="L52" s="20">
        <v>10.5</v>
      </c>
      <c r="M52" s="21">
        <v>1.98</v>
      </c>
      <c r="N52" s="20">
        <v>239.7</v>
      </c>
      <c r="O52" s="20">
        <f t="shared" si="2"/>
        <v>48.620689655172413</v>
      </c>
      <c r="P52" s="20">
        <v>9.6999999999999993</v>
      </c>
      <c r="Q52" s="19">
        <v>384</v>
      </c>
      <c r="R52" s="20">
        <v>4.2</v>
      </c>
      <c r="S52" s="20">
        <v>6.4</v>
      </c>
      <c r="T52" s="20">
        <v>121.5</v>
      </c>
      <c r="U52" s="20">
        <v>1.1000000000000001</v>
      </c>
      <c r="V52" s="20">
        <v>0.6</v>
      </c>
      <c r="W52" s="20">
        <v>24.6</v>
      </c>
      <c r="X52" s="21">
        <v>1.27</v>
      </c>
      <c r="Y52" s="20">
        <v>6</v>
      </c>
      <c r="Z52" s="19">
        <v>171</v>
      </c>
      <c r="AA52" s="20">
        <v>5</v>
      </c>
      <c r="AB52" s="19">
        <v>56</v>
      </c>
      <c r="AC52" s="19">
        <v>4421</v>
      </c>
      <c r="AD52" s="20">
        <v>11.1</v>
      </c>
      <c r="AE52" s="19">
        <v>1906</v>
      </c>
      <c r="AF52" s="19">
        <v>196.5</v>
      </c>
      <c r="AG52" s="19">
        <v>189</v>
      </c>
      <c r="AH52" s="19">
        <v>976</v>
      </c>
      <c r="AI52" s="20">
        <v>5.9</v>
      </c>
      <c r="AJ52" s="20">
        <v>8.9</v>
      </c>
      <c r="AK52" s="21">
        <v>0.97</v>
      </c>
    </row>
    <row r="53" spans="1:37" x14ac:dyDescent="0.4">
      <c r="A53" t="s">
        <v>206</v>
      </c>
      <c r="B53" t="s">
        <v>156</v>
      </c>
      <c r="C53">
        <v>51</v>
      </c>
      <c r="D53" s="20">
        <v>20.5</v>
      </c>
      <c r="E53" s="19">
        <v>1497</v>
      </c>
      <c r="F53" s="20">
        <v>85.2</v>
      </c>
      <c r="G53" s="20">
        <f t="shared" si="0"/>
        <v>22.76553106212425</v>
      </c>
      <c r="H53">
        <v>54.3</v>
      </c>
      <c r="I53" s="20">
        <f t="shared" si="1"/>
        <v>32.645290581162321</v>
      </c>
      <c r="J53" s="21">
        <v>12.2</v>
      </c>
      <c r="K53" s="20">
        <f t="shared" si="3"/>
        <v>7.3346693386773545</v>
      </c>
      <c r="L53" s="20">
        <v>8.1</v>
      </c>
      <c r="M53" s="21">
        <v>4.4800000000000004</v>
      </c>
      <c r="N53" s="20">
        <v>160.6</v>
      </c>
      <c r="O53" s="20">
        <f t="shared" si="2"/>
        <v>42.912491649966597</v>
      </c>
      <c r="P53" s="20">
        <v>14.2</v>
      </c>
      <c r="Q53" s="19">
        <v>177</v>
      </c>
      <c r="R53" s="20">
        <v>20.2</v>
      </c>
      <c r="S53" s="20">
        <v>6.7</v>
      </c>
      <c r="T53" s="20">
        <v>208.5</v>
      </c>
      <c r="U53" s="20">
        <v>0.9</v>
      </c>
      <c r="V53" s="20">
        <v>0.9</v>
      </c>
      <c r="W53" s="20">
        <v>38.799999999999997</v>
      </c>
      <c r="X53" s="21">
        <v>1.9</v>
      </c>
      <c r="Y53" s="20">
        <v>21.3</v>
      </c>
      <c r="Z53" s="19">
        <v>243</v>
      </c>
      <c r="AA53" s="20">
        <v>5.5</v>
      </c>
      <c r="AB53" s="19">
        <v>72</v>
      </c>
      <c r="AC53" s="19">
        <v>2975</v>
      </c>
      <c r="AD53" s="20">
        <v>7.6</v>
      </c>
      <c r="AE53" s="19">
        <v>2475</v>
      </c>
      <c r="AF53" s="19">
        <v>242</v>
      </c>
      <c r="AG53" s="19">
        <v>276</v>
      </c>
      <c r="AH53" s="19">
        <v>984</v>
      </c>
      <c r="AI53" s="20">
        <v>9</v>
      </c>
      <c r="AJ53" s="20">
        <v>8.3000000000000007</v>
      </c>
      <c r="AK53" s="21">
        <v>1.24</v>
      </c>
    </row>
    <row r="54" spans="1:37" x14ac:dyDescent="0.4">
      <c r="A54" t="s">
        <v>207</v>
      </c>
      <c r="B54" t="s">
        <v>156</v>
      </c>
      <c r="C54">
        <v>51</v>
      </c>
      <c r="D54" s="20">
        <v>19.899999999999999</v>
      </c>
      <c r="E54" s="19">
        <v>1713</v>
      </c>
      <c r="F54" s="20">
        <v>66.7</v>
      </c>
      <c r="G54" s="20">
        <f t="shared" si="0"/>
        <v>15.575014594279043</v>
      </c>
      <c r="H54">
        <v>57.9</v>
      </c>
      <c r="I54" s="20">
        <f t="shared" si="1"/>
        <v>30.420315236427321</v>
      </c>
      <c r="J54" s="21">
        <v>15.82</v>
      </c>
      <c r="K54" s="20">
        <f t="shared" si="3"/>
        <v>8.3117338003502628</v>
      </c>
      <c r="L54" s="20">
        <v>11.1</v>
      </c>
      <c r="M54" s="21">
        <v>1.58</v>
      </c>
      <c r="N54" s="20">
        <v>200.8</v>
      </c>
      <c r="O54" s="20">
        <f t="shared" si="2"/>
        <v>46.888499708114423</v>
      </c>
      <c r="P54" s="20">
        <v>12.8</v>
      </c>
      <c r="Q54" s="19">
        <v>276</v>
      </c>
      <c r="R54" s="20">
        <v>2.2000000000000002</v>
      </c>
      <c r="S54" s="20">
        <v>7.2</v>
      </c>
      <c r="T54" s="20">
        <v>122.5</v>
      </c>
      <c r="U54" s="20">
        <v>0.7</v>
      </c>
      <c r="V54" s="20">
        <v>0.7</v>
      </c>
      <c r="W54" s="20">
        <v>17.600000000000001</v>
      </c>
      <c r="X54" s="21">
        <v>1.1200000000000001</v>
      </c>
      <c r="Y54" s="20">
        <v>1.4</v>
      </c>
      <c r="Z54" s="19">
        <v>284</v>
      </c>
      <c r="AA54" s="20">
        <v>4.5999999999999996</v>
      </c>
      <c r="AB54" s="19">
        <v>107</v>
      </c>
      <c r="AC54" s="19">
        <v>2998</v>
      </c>
      <c r="AD54" s="20">
        <v>7.7</v>
      </c>
      <c r="AE54" s="19">
        <v>1954.5</v>
      </c>
      <c r="AF54" s="19">
        <v>295</v>
      </c>
      <c r="AG54" s="19">
        <v>231</v>
      </c>
      <c r="AH54" s="19">
        <v>848</v>
      </c>
      <c r="AI54" s="20">
        <v>6.4</v>
      </c>
      <c r="AJ54" s="20">
        <v>6.6</v>
      </c>
      <c r="AK54" s="21">
        <v>0.82</v>
      </c>
    </row>
    <row r="55" spans="1:37" x14ac:dyDescent="0.4">
      <c r="A55" t="s">
        <v>208</v>
      </c>
      <c r="B55" t="s">
        <v>156</v>
      </c>
      <c r="C55">
        <v>53</v>
      </c>
      <c r="D55" s="20">
        <v>17</v>
      </c>
      <c r="E55" s="19">
        <v>1930</v>
      </c>
      <c r="F55" s="20">
        <v>71.5</v>
      </c>
      <c r="G55" s="20">
        <f t="shared" si="0"/>
        <v>14.818652849740932</v>
      </c>
      <c r="H55">
        <v>77.5</v>
      </c>
      <c r="I55" s="20">
        <f t="shared" si="1"/>
        <v>36.139896373056999</v>
      </c>
      <c r="J55" s="21">
        <v>18.489999999999998</v>
      </c>
      <c r="K55" s="20">
        <f t="shared" si="3"/>
        <v>8.6222797927461148</v>
      </c>
      <c r="L55" s="20">
        <v>17.5</v>
      </c>
      <c r="M55" s="21">
        <v>3.12</v>
      </c>
      <c r="N55" s="20">
        <v>229.5</v>
      </c>
      <c r="O55" s="20">
        <f t="shared" si="2"/>
        <v>47.564766839378237</v>
      </c>
      <c r="P55" s="20">
        <v>13.2</v>
      </c>
      <c r="Q55" s="19">
        <v>409</v>
      </c>
      <c r="R55" s="20">
        <v>2.5</v>
      </c>
      <c r="S55" s="20">
        <v>9.8000000000000007</v>
      </c>
      <c r="T55" s="20">
        <v>172</v>
      </c>
      <c r="U55" s="20">
        <v>0.9</v>
      </c>
      <c r="V55" s="20">
        <v>1.4</v>
      </c>
      <c r="W55" s="20">
        <v>17.5</v>
      </c>
      <c r="X55" s="21">
        <v>1.45</v>
      </c>
      <c r="Y55" s="20">
        <v>2.2999999999999998</v>
      </c>
      <c r="Z55" s="19">
        <v>924</v>
      </c>
      <c r="AA55" s="20">
        <v>6</v>
      </c>
      <c r="AB55" s="19">
        <v>175</v>
      </c>
      <c r="AC55" s="19">
        <v>2662</v>
      </c>
      <c r="AD55" s="20">
        <v>6.9</v>
      </c>
      <c r="AE55" s="19">
        <v>3822.5</v>
      </c>
      <c r="AF55" s="19">
        <v>610</v>
      </c>
      <c r="AG55" s="19">
        <v>301</v>
      </c>
      <c r="AH55" s="19">
        <v>1069</v>
      </c>
      <c r="AI55" s="20">
        <v>8.4</v>
      </c>
      <c r="AJ55" s="20">
        <v>8.9</v>
      </c>
      <c r="AK55" s="21">
        <v>1.1499999999999999</v>
      </c>
    </row>
    <row r="56" spans="1:37" x14ac:dyDescent="0.4">
      <c r="A56" t="s">
        <v>209</v>
      </c>
      <c r="B56" t="s">
        <v>156</v>
      </c>
      <c r="C56">
        <v>50</v>
      </c>
      <c r="D56" s="20">
        <v>20.6</v>
      </c>
      <c r="E56" s="19">
        <v>2345</v>
      </c>
      <c r="F56" s="20">
        <v>68.3</v>
      </c>
      <c r="G56" s="20">
        <f t="shared" si="0"/>
        <v>11.650319829424307</v>
      </c>
      <c r="H56">
        <v>64.599999999999994</v>
      </c>
      <c r="I56" s="20">
        <f t="shared" si="1"/>
        <v>24.793176972281451</v>
      </c>
      <c r="J56" s="21">
        <v>12.24</v>
      </c>
      <c r="K56" s="20">
        <f t="shared" si="3"/>
        <v>4.6976545842217483</v>
      </c>
      <c r="L56" s="20">
        <v>10.9</v>
      </c>
      <c r="M56" s="21">
        <v>2.4300000000000002</v>
      </c>
      <c r="N56" s="20">
        <v>297.89999999999998</v>
      </c>
      <c r="O56" s="20">
        <f t="shared" si="2"/>
        <v>50.814498933901916</v>
      </c>
      <c r="P56" s="20">
        <v>15.5</v>
      </c>
      <c r="Q56" s="19">
        <v>481</v>
      </c>
      <c r="R56" s="20">
        <v>0.6</v>
      </c>
      <c r="S56" s="20">
        <v>10</v>
      </c>
      <c r="T56" s="20">
        <v>120.5</v>
      </c>
      <c r="U56" s="20">
        <v>0.8</v>
      </c>
      <c r="V56" s="20">
        <v>0.7</v>
      </c>
      <c r="W56" s="20">
        <v>19.8</v>
      </c>
      <c r="X56" s="21">
        <v>1.29</v>
      </c>
      <c r="Y56" s="20">
        <v>2.2000000000000002</v>
      </c>
      <c r="Z56" s="19">
        <v>313</v>
      </c>
      <c r="AA56" s="20">
        <v>4.9000000000000004</v>
      </c>
      <c r="AB56" s="19">
        <v>132.5</v>
      </c>
      <c r="AC56" s="19">
        <v>5223</v>
      </c>
      <c r="AD56" s="20">
        <v>13.2</v>
      </c>
      <c r="AE56" s="19">
        <v>2781.5</v>
      </c>
      <c r="AF56" s="19">
        <v>446</v>
      </c>
      <c r="AG56" s="19">
        <v>297</v>
      </c>
      <c r="AH56" s="19">
        <v>992</v>
      </c>
      <c r="AI56" s="20">
        <v>7</v>
      </c>
      <c r="AJ56" s="20">
        <v>7.1</v>
      </c>
      <c r="AK56" s="21">
        <v>1.05</v>
      </c>
    </row>
    <row r="57" spans="1:37" x14ac:dyDescent="0.4">
      <c r="A57" t="s">
        <v>210</v>
      </c>
      <c r="B57" t="s">
        <v>156</v>
      </c>
      <c r="C57">
        <v>51</v>
      </c>
      <c r="D57" s="20">
        <v>21.4</v>
      </c>
      <c r="E57" s="19">
        <v>1740</v>
      </c>
      <c r="F57" s="20">
        <v>61.9</v>
      </c>
      <c r="G57" s="20">
        <f t="shared" si="0"/>
        <v>14.229885057471265</v>
      </c>
      <c r="H57">
        <v>75.400000000000006</v>
      </c>
      <c r="I57" s="20">
        <f t="shared" si="1"/>
        <v>39</v>
      </c>
      <c r="J57" s="21">
        <v>21.59</v>
      </c>
      <c r="K57" s="20">
        <f t="shared" si="3"/>
        <v>11.167241379310346</v>
      </c>
      <c r="L57" s="20">
        <v>9.5</v>
      </c>
      <c r="M57" s="21">
        <v>1.28</v>
      </c>
      <c r="N57" s="20">
        <v>202.3</v>
      </c>
      <c r="O57" s="20">
        <f t="shared" si="2"/>
        <v>46.505747126436788</v>
      </c>
      <c r="P57" s="20">
        <v>11.8</v>
      </c>
      <c r="Q57" s="19">
        <v>633</v>
      </c>
      <c r="R57" s="20">
        <v>1.5</v>
      </c>
      <c r="S57" s="20">
        <v>9.1</v>
      </c>
      <c r="T57" s="20">
        <v>176.5</v>
      </c>
      <c r="U57" s="20">
        <v>0.7</v>
      </c>
      <c r="V57" s="20">
        <v>0.6</v>
      </c>
      <c r="W57" s="20">
        <v>24.2</v>
      </c>
      <c r="X57" s="21">
        <v>1.08</v>
      </c>
      <c r="Y57" s="20">
        <v>5.0999999999999996</v>
      </c>
      <c r="Z57" s="19">
        <v>204</v>
      </c>
      <c r="AA57" s="20">
        <v>4.8</v>
      </c>
      <c r="AB57" s="19">
        <v>61.5</v>
      </c>
      <c r="AC57" s="19">
        <v>4720</v>
      </c>
      <c r="AD57" s="20">
        <v>12</v>
      </c>
      <c r="AE57" s="19">
        <v>1760</v>
      </c>
      <c r="AF57" s="19">
        <v>355.5</v>
      </c>
      <c r="AG57" s="19">
        <v>266</v>
      </c>
      <c r="AH57" s="19">
        <v>951</v>
      </c>
      <c r="AI57" s="20">
        <v>6.8</v>
      </c>
      <c r="AJ57" s="20">
        <v>6.9</v>
      </c>
      <c r="AK57" s="21">
        <v>0.9</v>
      </c>
    </row>
    <row r="58" spans="1:37" x14ac:dyDescent="0.4">
      <c r="A58" t="s">
        <v>211</v>
      </c>
      <c r="B58" t="s">
        <v>156</v>
      </c>
      <c r="C58">
        <v>55</v>
      </c>
      <c r="D58" s="20">
        <v>27.9</v>
      </c>
      <c r="E58" s="19">
        <v>2370</v>
      </c>
      <c r="F58" s="20">
        <v>111.3</v>
      </c>
      <c r="G58" s="20">
        <f t="shared" si="0"/>
        <v>18.784810126582276</v>
      </c>
      <c r="H58">
        <v>106.5</v>
      </c>
      <c r="I58" s="20">
        <f t="shared" si="1"/>
        <v>40.443037974683541</v>
      </c>
      <c r="J58" s="21">
        <v>33.75</v>
      </c>
      <c r="K58" s="20">
        <f t="shared" si="3"/>
        <v>12.81645569620253</v>
      </c>
      <c r="L58" s="20">
        <v>13.2</v>
      </c>
      <c r="M58" s="21">
        <v>5.05</v>
      </c>
      <c r="N58" s="20">
        <v>235.2</v>
      </c>
      <c r="O58" s="20">
        <f t="shared" si="2"/>
        <v>39.696202531645568</v>
      </c>
      <c r="P58" s="20">
        <v>17.399999999999999</v>
      </c>
      <c r="Q58" s="19">
        <v>548</v>
      </c>
      <c r="R58" s="20">
        <v>16.899999999999999</v>
      </c>
      <c r="S58" s="20">
        <v>10.4</v>
      </c>
      <c r="T58" s="20">
        <v>201</v>
      </c>
      <c r="U58" s="20">
        <v>1.1000000000000001</v>
      </c>
      <c r="V58" s="20">
        <v>1.2</v>
      </c>
      <c r="W58" s="20">
        <v>24.7</v>
      </c>
      <c r="X58" s="21">
        <v>1.46</v>
      </c>
      <c r="Y58" s="20">
        <v>33.6</v>
      </c>
      <c r="Z58" s="19">
        <v>437</v>
      </c>
      <c r="AA58" s="20">
        <v>7.3</v>
      </c>
      <c r="AB58" s="19">
        <v>78</v>
      </c>
      <c r="AC58" s="19">
        <v>4858</v>
      </c>
      <c r="AD58" s="20">
        <v>12.3</v>
      </c>
      <c r="AE58" s="19">
        <v>3030.5</v>
      </c>
      <c r="AF58" s="19">
        <v>881.5</v>
      </c>
      <c r="AG58" s="19">
        <v>356</v>
      </c>
      <c r="AH58" s="19">
        <v>1563</v>
      </c>
      <c r="AI58" s="20">
        <v>10.6</v>
      </c>
      <c r="AJ58" s="20">
        <v>11.9</v>
      </c>
      <c r="AK58" s="21">
        <v>1.4</v>
      </c>
    </row>
    <row r="59" spans="1:37" x14ac:dyDescent="0.4">
      <c r="A59" t="s">
        <v>212</v>
      </c>
      <c r="B59" t="s">
        <v>156</v>
      </c>
      <c r="C59">
        <v>52</v>
      </c>
      <c r="D59" s="20">
        <v>17.600000000000001</v>
      </c>
      <c r="E59" s="19">
        <v>2293</v>
      </c>
      <c r="F59" s="20">
        <v>90.6</v>
      </c>
      <c r="G59" s="20">
        <f t="shared" si="0"/>
        <v>15.804622764936763</v>
      </c>
      <c r="H59">
        <v>73.7</v>
      </c>
      <c r="I59" s="20">
        <f t="shared" si="1"/>
        <v>28.927169646750983</v>
      </c>
      <c r="J59" s="21">
        <v>24.14</v>
      </c>
      <c r="K59" s="20">
        <f t="shared" si="3"/>
        <v>9.474923680767553</v>
      </c>
      <c r="L59" s="20">
        <v>14.6</v>
      </c>
      <c r="M59" s="21">
        <v>2.23</v>
      </c>
      <c r="N59" s="20">
        <v>289.5</v>
      </c>
      <c r="O59" s="20">
        <f t="shared" si="2"/>
        <v>50.501526384648933</v>
      </c>
      <c r="P59" s="20">
        <v>16.8</v>
      </c>
      <c r="Q59" s="19">
        <v>466</v>
      </c>
      <c r="R59" s="20">
        <v>6.6</v>
      </c>
      <c r="S59" s="20">
        <v>11.3</v>
      </c>
      <c r="T59" s="20">
        <v>407.5</v>
      </c>
      <c r="U59" s="20">
        <v>1.1000000000000001</v>
      </c>
      <c r="V59" s="20">
        <v>1.2</v>
      </c>
      <c r="W59" s="20">
        <v>17</v>
      </c>
      <c r="X59" s="21">
        <v>1.64</v>
      </c>
      <c r="Y59" s="20">
        <v>5.0999999999999996</v>
      </c>
      <c r="Z59" s="19">
        <v>378</v>
      </c>
      <c r="AA59" s="20">
        <v>7.6</v>
      </c>
      <c r="AB59" s="19">
        <v>50</v>
      </c>
      <c r="AC59" s="19">
        <v>3761</v>
      </c>
      <c r="AD59" s="20">
        <v>9.5</v>
      </c>
      <c r="AE59" s="19">
        <v>3146</v>
      </c>
      <c r="AF59" s="19">
        <v>716.5</v>
      </c>
      <c r="AG59" s="19">
        <v>358</v>
      </c>
      <c r="AH59" s="19">
        <v>1316</v>
      </c>
      <c r="AI59" s="20">
        <v>11.1</v>
      </c>
      <c r="AJ59" s="20">
        <v>11.8</v>
      </c>
      <c r="AK59" s="21">
        <v>1.59</v>
      </c>
    </row>
    <row r="60" spans="1:37" x14ac:dyDescent="0.4">
      <c r="A60" t="s">
        <v>213</v>
      </c>
      <c r="B60" t="s">
        <v>156</v>
      </c>
      <c r="C60">
        <v>51</v>
      </c>
      <c r="D60" s="20">
        <v>18.8</v>
      </c>
      <c r="E60" s="19">
        <v>1220</v>
      </c>
      <c r="F60" s="20">
        <v>43.4</v>
      </c>
      <c r="G60" s="20">
        <f t="shared" si="0"/>
        <v>14.22950819672131</v>
      </c>
      <c r="H60">
        <v>48.8</v>
      </c>
      <c r="I60" s="20">
        <f t="shared" si="1"/>
        <v>36</v>
      </c>
      <c r="J60" s="21">
        <v>19.37</v>
      </c>
      <c r="K60" s="20">
        <f t="shared" si="3"/>
        <v>14.289344262295083</v>
      </c>
      <c r="L60" s="20">
        <v>6.2</v>
      </c>
      <c r="M60" s="21">
        <v>0.75</v>
      </c>
      <c r="N60" s="20">
        <v>149.1</v>
      </c>
      <c r="O60" s="20">
        <f t="shared" si="2"/>
        <v>48.885245901639337</v>
      </c>
      <c r="P60" s="20">
        <v>7.3</v>
      </c>
      <c r="Q60" s="19">
        <v>313</v>
      </c>
      <c r="R60" s="20">
        <v>3.1</v>
      </c>
      <c r="S60" s="20">
        <v>4.8</v>
      </c>
      <c r="T60" s="20">
        <v>112</v>
      </c>
      <c r="U60" s="20">
        <v>0.8</v>
      </c>
      <c r="V60" s="20">
        <v>0.9</v>
      </c>
      <c r="W60" s="20">
        <v>8.1999999999999993</v>
      </c>
      <c r="X60" s="21">
        <v>1.07</v>
      </c>
      <c r="Y60" s="20">
        <v>1.8</v>
      </c>
      <c r="Z60" s="19">
        <v>186</v>
      </c>
      <c r="AA60" s="20">
        <v>4.5</v>
      </c>
      <c r="AB60" s="19">
        <v>58</v>
      </c>
      <c r="AC60" s="19">
        <v>2049</v>
      </c>
      <c r="AD60" s="20">
        <v>5.3</v>
      </c>
      <c r="AE60" s="19">
        <v>1867.5</v>
      </c>
      <c r="AF60" s="19">
        <v>393</v>
      </c>
      <c r="AG60" s="19">
        <v>202</v>
      </c>
      <c r="AH60" s="19">
        <v>713</v>
      </c>
      <c r="AI60" s="20">
        <v>4.7</v>
      </c>
      <c r="AJ60" s="20">
        <v>6.1</v>
      </c>
      <c r="AK60" s="21">
        <v>0.7</v>
      </c>
    </row>
    <row r="61" spans="1:37" x14ac:dyDescent="0.4">
      <c r="A61" t="s">
        <v>214</v>
      </c>
      <c r="B61" t="s">
        <v>156</v>
      </c>
      <c r="C61">
        <v>54</v>
      </c>
      <c r="D61" s="20">
        <v>19.2</v>
      </c>
      <c r="E61" s="19">
        <v>1411</v>
      </c>
      <c r="F61" s="20">
        <v>65</v>
      </c>
      <c r="G61" s="20">
        <f t="shared" si="0"/>
        <v>18.426647767540754</v>
      </c>
      <c r="H61">
        <v>38.6</v>
      </c>
      <c r="I61" s="20">
        <f t="shared" si="1"/>
        <v>24.620836286321758</v>
      </c>
      <c r="J61" s="21">
        <v>9.81</v>
      </c>
      <c r="K61" s="20">
        <f t="shared" si="3"/>
        <v>6.2572643515237418</v>
      </c>
      <c r="L61" s="20">
        <v>7.9</v>
      </c>
      <c r="M61" s="21">
        <v>1.47</v>
      </c>
      <c r="N61" s="20">
        <v>193.9</v>
      </c>
      <c r="O61" s="20">
        <f t="shared" si="2"/>
        <v>54.968107725017724</v>
      </c>
      <c r="P61" s="20">
        <v>12.5</v>
      </c>
      <c r="Q61" s="19">
        <v>329</v>
      </c>
      <c r="R61" s="20">
        <v>14.2</v>
      </c>
      <c r="S61" s="20">
        <v>5</v>
      </c>
      <c r="T61" s="20">
        <v>195</v>
      </c>
      <c r="U61" s="20">
        <v>0.3</v>
      </c>
      <c r="V61" s="20">
        <v>0.8</v>
      </c>
      <c r="W61" s="20">
        <v>13.6</v>
      </c>
      <c r="X61" s="21">
        <v>0.82</v>
      </c>
      <c r="Y61" s="20">
        <v>13.5</v>
      </c>
      <c r="Z61" s="19">
        <v>213</v>
      </c>
      <c r="AA61" s="20">
        <v>5.4</v>
      </c>
      <c r="AB61" s="19">
        <v>43.5</v>
      </c>
      <c r="AC61" s="19">
        <v>3572</v>
      </c>
      <c r="AD61" s="20">
        <v>9</v>
      </c>
      <c r="AE61" s="19">
        <v>1914.5</v>
      </c>
      <c r="AF61" s="19">
        <v>271.5</v>
      </c>
      <c r="AG61" s="19">
        <v>218</v>
      </c>
      <c r="AH61" s="19">
        <v>838</v>
      </c>
      <c r="AI61" s="20">
        <v>6.9</v>
      </c>
      <c r="AJ61" s="20">
        <v>5.9</v>
      </c>
      <c r="AK61" s="21">
        <v>0.89</v>
      </c>
    </row>
    <row r="62" spans="1:37" x14ac:dyDescent="0.4">
      <c r="A62" t="s">
        <v>215</v>
      </c>
      <c r="B62" t="s">
        <v>156</v>
      </c>
      <c r="C62">
        <v>50</v>
      </c>
      <c r="D62" s="20">
        <v>28.6</v>
      </c>
      <c r="E62" s="19">
        <v>1619</v>
      </c>
      <c r="F62" s="20">
        <v>50.5</v>
      </c>
      <c r="G62" s="20">
        <f t="shared" si="0"/>
        <v>12.476837554045707</v>
      </c>
      <c r="H62">
        <v>46.4</v>
      </c>
      <c r="I62" s="20">
        <f t="shared" si="1"/>
        <v>25.793699814700432</v>
      </c>
      <c r="J62" s="21">
        <v>14.19</v>
      </c>
      <c r="K62" s="20">
        <f t="shared" si="3"/>
        <v>7.8882025941939462</v>
      </c>
      <c r="L62" s="20">
        <v>8.4</v>
      </c>
      <c r="M62" s="21">
        <v>1.31</v>
      </c>
      <c r="N62" s="20">
        <v>243.9</v>
      </c>
      <c r="O62" s="20">
        <f t="shared" si="2"/>
        <v>60.259419394688088</v>
      </c>
      <c r="P62" s="20">
        <v>15.9</v>
      </c>
      <c r="Q62" s="19">
        <v>853</v>
      </c>
      <c r="R62" s="20">
        <v>1.9</v>
      </c>
      <c r="S62" s="20">
        <v>9.6</v>
      </c>
      <c r="T62" s="20">
        <v>405</v>
      </c>
      <c r="U62" s="20">
        <v>0.3</v>
      </c>
      <c r="V62" s="20">
        <v>0.6</v>
      </c>
      <c r="W62" s="20">
        <v>10.6</v>
      </c>
      <c r="X62" s="21">
        <v>0.85</v>
      </c>
      <c r="Y62" s="20">
        <v>2.9</v>
      </c>
      <c r="Z62" s="19">
        <v>313</v>
      </c>
      <c r="AA62" s="20">
        <v>4.4000000000000004</v>
      </c>
      <c r="AB62" s="19">
        <v>74</v>
      </c>
      <c r="AC62" s="19">
        <v>4305</v>
      </c>
      <c r="AD62" s="20">
        <v>10.8</v>
      </c>
      <c r="AE62" s="19">
        <v>2348.5</v>
      </c>
      <c r="AF62" s="19">
        <v>543</v>
      </c>
      <c r="AG62" s="19">
        <v>237</v>
      </c>
      <c r="AH62" s="19">
        <v>820</v>
      </c>
      <c r="AI62" s="20">
        <v>7.6</v>
      </c>
      <c r="AJ62" s="20">
        <v>7.1</v>
      </c>
      <c r="AK62" s="21">
        <v>1.06</v>
      </c>
    </row>
    <row r="63" spans="1:37" x14ac:dyDescent="0.4">
      <c r="A63" t="s">
        <v>216</v>
      </c>
      <c r="B63" t="s">
        <v>156</v>
      </c>
      <c r="C63">
        <v>50</v>
      </c>
      <c r="D63" s="20">
        <v>21.2</v>
      </c>
      <c r="E63" s="19">
        <v>2021</v>
      </c>
      <c r="F63" s="20">
        <v>83.3</v>
      </c>
      <c r="G63" s="20">
        <f t="shared" si="0"/>
        <v>16.486887679366649</v>
      </c>
      <c r="H63">
        <v>56</v>
      </c>
      <c r="I63" s="20">
        <f t="shared" si="1"/>
        <v>24.938149430974764</v>
      </c>
      <c r="J63" s="21">
        <v>15.85</v>
      </c>
      <c r="K63" s="20">
        <f t="shared" si="3"/>
        <v>7.0583869371598222</v>
      </c>
      <c r="L63" s="20">
        <v>9.6</v>
      </c>
      <c r="M63" s="21">
        <v>1.88</v>
      </c>
      <c r="N63" s="20">
        <v>285.60000000000002</v>
      </c>
      <c r="O63" s="20">
        <f t="shared" si="2"/>
        <v>56.52647204354281</v>
      </c>
      <c r="P63" s="20">
        <v>18</v>
      </c>
      <c r="Q63" s="19">
        <v>601</v>
      </c>
      <c r="R63" s="20">
        <v>4.8</v>
      </c>
      <c r="S63" s="20">
        <v>9.3000000000000007</v>
      </c>
      <c r="T63" s="20">
        <v>434.5</v>
      </c>
      <c r="U63" s="20">
        <v>0.8</v>
      </c>
      <c r="V63" s="20">
        <v>1.5</v>
      </c>
      <c r="W63" s="20">
        <v>14.3</v>
      </c>
      <c r="X63" s="21">
        <v>1.34</v>
      </c>
      <c r="Y63" s="20">
        <v>6.2</v>
      </c>
      <c r="Z63" s="19">
        <v>363</v>
      </c>
      <c r="AA63" s="20">
        <v>6.6</v>
      </c>
      <c r="AB63" s="19">
        <v>130</v>
      </c>
      <c r="AC63" s="19">
        <v>3549</v>
      </c>
      <c r="AD63" s="20">
        <v>8.9</v>
      </c>
      <c r="AE63" s="19">
        <v>2972.5</v>
      </c>
      <c r="AF63" s="19">
        <v>864</v>
      </c>
      <c r="AG63" s="19">
        <v>367</v>
      </c>
      <c r="AH63" s="19">
        <v>1331</v>
      </c>
      <c r="AI63" s="20">
        <v>9.3000000000000007</v>
      </c>
      <c r="AJ63" s="20">
        <v>10.4</v>
      </c>
      <c r="AK63" s="21">
        <v>1.36</v>
      </c>
    </row>
    <row r="64" spans="1:37" x14ac:dyDescent="0.4">
      <c r="A64" t="s">
        <v>217</v>
      </c>
      <c r="B64" t="s">
        <v>156</v>
      </c>
      <c r="C64">
        <v>54</v>
      </c>
      <c r="D64" s="20">
        <v>20</v>
      </c>
      <c r="E64" s="19">
        <v>1475</v>
      </c>
      <c r="F64" s="20">
        <v>45.1</v>
      </c>
      <c r="G64" s="20">
        <f t="shared" si="0"/>
        <v>12.23050847457627</v>
      </c>
      <c r="H64">
        <v>48.4</v>
      </c>
      <c r="I64" s="20">
        <f t="shared" si="1"/>
        <v>29.532203389830507</v>
      </c>
      <c r="J64" s="21">
        <v>12.26</v>
      </c>
      <c r="K64" s="20">
        <f t="shared" si="3"/>
        <v>7.4806779661016956</v>
      </c>
      <c r="L64" s="20">
        <v>10.3</v>
      </c>
      <c r="M64" s="21">
        <v>1.9</v>
      </c>
      <c r="N64" s="20">
        <v>211.9</v>
      </c>
      <c r="O64" s="20">
        <f t="shared" si="2"/>
        <v>57.464406779661012</v>
      </c>
      <c r="P64" s="20">
        <v>6.1</v>
      </c>
      <c r="Q64" s="19">
        <v>150</v>
      </c>
      <c r="R64" s="20">
        <v>1.4</v>
      </c>
      <c r="S64" s="20">
        <v>5.6</v>
      </c>
      <c r="T64" s="20">
        <v>72.5</v>
      </c>
      <c r="U64" s="20">
        <v>0.6</v>
      </c>
      <c r="V64" s="20">
        <v>0.7</v>
      </c>
      <c r="W64" s="20">
        <v>12.8</v>
      </c>
      <c r="X64" s="21">
        <v>0.77</v>
      </c>
      <c r="Y64" s="20">
        <v>3.6</v>
      </c>
      <c r="Z64" s="19">
        <v>128</v>
      </c>
      <c r="AA64" s="20">
        <v>3.8</v>
      </c>
      <c r="AB64" s="19">
        <v>39</v>
      </c>
      <c r="AC64" s="19">
        <v>1569</v>
      </c>
      <c r="AD64" s="20">
        <v>4.0999999999999996</v>
      </c>
      <c r="AE64" s="19">
        <v>1639</v>
      </c>
      <c r="AF64" s="19">
        <v>413.5</v>
      </c>
      <c r="AG64" s="19">
        <v>176</v>
      </c>
      <c r="AH64" s="19">
        <v>709</v>
      </c>
      <c r="AI64" s="20">
        <v>4.2</v>
      </c>
      <c r="AJ64" s="20">
        <v>5.4</v>
      </c>
      <c r="AK64" s="21">
        <v>0.76</v>
      </c>
    </row>
    <row r="65" spans="1:37" x14ac:dyDescent="0.4">
      <c r="A65" t="s">
        <v>218</v>
      </c>
      <c r="B65" t="s">
        <v>156</v>
      </c>
      <c r="C65">
        <v>53</v>
      </c>
      <c r="D65" s="20">
        <v>17.899999999999999</v>
      </c>
      <c r="E65" s="19">
        <v>1396</v>
      </c>
      <c r="F65" s="20">
        <v>55.3</v>
      </c>
      <c r="G65" s="20">
        <f t="shared" si="0"/>
        <v>15.845272206303724</v>
      </c>
      <c r="H65">
        <v>63.5</v>
      </c>
      <c r="I65" s="20">
        <f t="shared" si="1"/>
        <v>40.938395415472776</v>
      </c>
      <c r="J65" s="21">
        <v>16.23</v>
      </c>
      <c r="K65" s="20">
        <f t="shared" si="3"/>
        <v>10.463467048710601</v>
      </c>
      <c r="L65" s="20">
        <v>12.3</v>
      </c>
      <c r="M65" s="21">
        <v>1.69</v>
      </c>
      <c r="N65" s="20">
        <v>146</v>
      </c>
      <c r="O65" s="20">
        <f t="shared" si="2"/>
        <v>41.833810888252145</v>
      </c>
      <c r="P65" s="20">
        <v>9</v>
      </c>
      <c r="Q65" s="19">
        <v>244</v>
      </c>
      <c r="R65" s="20">
        <v>2</v>
      </c>
      <c r="S65" s="20">
        <v>6.9</v>
      </c>
      <c r="T65" s="20">
        <v>167</v>
      </c>
      <c r="U65" s="20">
        <v>0.3</v>
      </c>
      <c r="V65" s="20">
        <v>0.5</v>
      </c>
      <c r="W65" s="20">
        <v>13.8</v>
      </c>
      <c r="X65" s="21">
        <v>0.74</v>
      </c>
      <c r="Y65" s="20">
        <v>1.2</v>
      </c>
      <c r="Z65" s="19">
        <v>191</v>
      </c>
      <c r="AA65" s="20">
        <v>4</v>
      </c>
      <c r="AB65" s="19">
        <v>43</v>
      </c>
      <c r="AC65" s="19">
        <v>3073</v>
      </c>
      <c r="AD65" s="20">
        <v>7.6</v>
      </c>
      <c r="AE65" s="19">
        <v>1681</v>
      </c>
      <c r="AF65" s="19">
        <v>271</v>
      </c>
      <c r="AG65" s="19">
        <v>190</v>
      </c>
      <c r="AH65" s="19">
        <v>691</v>
      </c>
      <c r="AI65" s="20">
        <v>4.4000000000000004</v>
      </c>
      <c r="AJ65" s="20">
        <v>5.3</v>
      </c>
      <c r="AK65" s="21">
        <v>0.67</v>
      </c>
    </row>
    <row r="66" spans="1:37" x14ac:dyDescent="0.4">
      <c r="A66" t="s">
        <v>219</v>
      </c>
      <c r="B66" t="s">
        <v>156</v>
      </c>
      <c r="C66">
        <v>54</v>
      </c>
      <c r="D66" s="20">
        <v>18.5</v>
      </c>
      <c r="E66" s="19">
        <v>2834</v>
      </c>
      <c r="F66" s="20">
        <v>114.7</v>
      </c>
      <c r="G66" s="20">
        <f t="shared" si="0"/>
        <v>16.189131968948484</v>
      </c>
      <c r="H66">
        <v>127.1</v>
      </c>
      <c r="I66" s="20">
        <f t="shared" si="1"/>
        <v>40.363443895553978</v>
      </c>
      <c r="J66" s="21">
        <v>45.85</v>
      </c>
      <c r="K66" s="20">
        <f t="shared" si="3"/>
        <v>14.560691601976005</v>
      </c>
      <c r="L66" s="20">
        <v>12.9</v>
      </c>
      <c r="M66" s="21">
        <v>1.76</v>
      </c>
      <c r="N66" s="20">
        <v>295.60000000000002</v>
      </c>
      <c r="O66" s="20">
        <f t="shared" si="2"/>
        <v>41.721947776993652</v>
      </c>
      <c r="P66" s="20">
        <v>17.100000000000001</v>
      </c>
      <c r="Q66" s="19">
        <v>496</v>
      </c>
      <c r="R66" s="20">
        <v>9.4</v>
      </c>
      <c r="S66" s="20">
        <v>8.6</v>
      </c>
      <c r="T66" s="20">
        <v>221</v>
      </c>
      <c r="U66" s="20">
        <v>0.8</v>
      </c>
      <c r="V66" s="20">
        <v>1.6</v>
      </c>
      <c r="W66" s="20">
        <v>16.8</v>
      </c>
      <c r="X66" s="21">
        <v>1.25</v>
      </c>
      <c r="Y66" s="20">
        <v>5.2</v>
      </c>
      <c r="Z66" s="19">
        <v>296</v>
      </c>
      <c r="AA66" s="20">
        <v>6.9</v>
      </c>
      <c r="AB66" s="19">
        <v>63.5</v>
      </c>
      <c r="AC66" s="19">
        <v>3948</v>
      </c>
      <c r="AD66" s="20">
        <v>10.199999999999999</v>
      </c>
      <c r="AE66" s="19">
        <v>2331</v>
      </c>
      <c r="AF66" s="19">
        <v>1157.5</v>
      </c>
      <c r="AG66" s="19">
        <v>303</v>
      </c>
      <c r="AH66" s="19">
        <v>1743</v>
      </c>
      <c r="AI66" s="20">
        <v>10</v>
      </c>
      <c r="AJ66" s="20">
        <v>15</v>
      </c>
      <c r="AK66" s="21">
        <v>1.3</v>
      </c>
    </row>
    <row r="67" spans="1:37" x14ac:dyDescent="0.4">
      <c r="A67" t="s">
        <v>220</v>
      </c>
      <c r="B67" t="s">
        <v>156</v>
      </c>
      <c r="C67">
        <v>56</v>
      </c>
      <c r="D67" s="20">
        <v>23.1</v>
      </c>
      <c r="E67" s="19">
        <v>2086</v>
      </c>
      <c r="F67" s="20">
        <v>100.6</v>
      </c>
      <c r="G67" s="20">
        <f t="shared" si="0"/>
        <v>19.290508149568549</v>
      </c>
      <c r="H67">
        <v>72</v>
      </c>
      <c r="I67" s="20">
        <f t="shared" si="1"/>
        <v>31.064237775647175</v>
      </c>
      <c r="J67" s="21">
        <v>21.28</v>
      </c>
      <c r="K67" s="20">
        <f t="shared" si="3"/>
        <v>9.1812080536912752</v>
      </c>
      <c r="L67" s="20">
        <v>12.3</v>
      </c>
      <c r="M67" s="21">
        <v>4.22</v>
      </c>
      <c r="N67" s="20">
        <v>250.3</v>
      </c>
      <c r="O67" s="20">
        <f t="shared" si="2"/>
        <v>47.99616490891659</v>
      </c>
      <c r="P67" s="20">
        <v>16.3</v>
      </c>
      <c r="Q67" s="19">
        <v>339</v>
      </c>
      <c r="R67" s="20">
        <v>15.5</v>
      </c>
      <c r="S67" s="20">
        <v>7</v>
      </c>
      <c r="T67" s="20">
        <v>372</v>
      </c>
      <c r="U67" s="20">
        <v>0.7</v>
      </c>
      <c r="V67" s="20">
        <v>1.1000000000000001</v>
      </c>
      <c r="W67" s="20">
        <v>24</v>
      </c>
      <c r="X67" s="21">
        <v>1.36</v>
      </c>
      <c r="Y67" s="20">
        <v>4.2</v>
      </c>
      <c r="Z67" s="19">
        <v>301</v>
      </c>
      <c r="AA67" s="20">
        <v>8.3000000000000007</v>
      </c>
      <c r="AB67" s="19">
        <v>86</v>
      </c>
      <c r="AC67" s="19">
        <v>4169</v>
      </c>
      <c r="AD67" s="20">
        <v>10.6</v>
      </c>
      <c r="AE67" s="19">
        <v>3330</v>
      </c>
      <c r="AF67" s="19">
        <v>595.5</v>
      </c>
      <c r="AG67" s="19">
        <v>376</v>
      </c>
      <c r="AH67" s="19">
        <v>1399</v>
      </c>
      <c r="AI67" s="20">
        <v>7.2</v>
      </c>
      <c r="AJ67" s="20">
        <v>10.1</v>
      </c>
      <c r="AK67" s="21">
        <v>1.45</v>
      </c>
    </row>
    <row r="68" spans="1:37" x14ac:dyDescent="0.4">
      <c r="A68" t="s">
        <v>221</v>
      </c>
      <c r="B68" t="s">
        <v>156</v>
      </c>
      <c r="C68">
        <v>51</v>
      </c>
      <c r="D68" s="20">
        <v>20.3</v>
      </c>
      <c r="E68" s="19">
        <v>1609</v>
      </c>
      <c r="F68" s="20">
        <v>59.6</v>
      </c>
      <c r="G68" s="20">
        <f t="shared" ref="G68:G131" si="4">F68*4/E68*100</f>
        <v>14.816656308266005</v>
      </c>
      <c r="H68">
        <v>39.4</v>
      </c>
      <c r="I68" s="20">
        <f t="shared" si="1"/>
        <v>22.038533250466124</v>
      </c>
      <c r="J68" s="21">
        <v>11.79</v>
      </c>
      <c r="K68" s="20">
        <f t="shared" si="3"/>
        <v>6.594779366065878</v>
      </c>
      <c r="L68" s="20">
        <v>6.3</v>
      </c>
      <c r="M68" s="21">
        <v>0.84</v>
      </c>
      <c r="N68" s="20">
        <v>246</v>
      </c>
      <c r="O68" s="20">
        <f t="shared" si="2"/>
        <v>61.155997513983841</v>
      </c>
      <c r="P68" s="20">
        <v>9.3000000000000007</v>
      </c>
      <c r="Q68" s="19">
        <v>166</v>
      </c>
      <c r="R68" s="20">
        <v>1.1000000000000001</v>
      </c>
      <c r="S68" s="20">
        <v>3.4</v>
      </c>
      <c r="T68" s="20">
        <v>35</v>
      </c>
      <c r="U68" s="20">
        <v>0.5</v>
      </c>
      <c r="V68" s="20">
        <v>0.5</v>
      </c>
      <c r="W68" s="20">
        <v>11.1</v>
      </c>
      <c r="X68" s="21">
        <v>0.65</v>
      </c>
      <c r="Y68" s="20">
        <v>2.4</v>
      </c>
      <c r="Z68" s="19">
        <v>118</v>
      </c>
      <c r="AA68" s="20">
        <v>3.8</v>
      </c>
      <c r="AB68" s="19">
        <v>41</v>
      </c>
      <c r="AC68" s="19">
        <v>3310</v>
      </c>
      <c r="AD68" s="20">
        <v>8.6999999999999993</v>
      </c>
      <c r="AE68" s="19">
        <v>1724.5</v>
      </c>
      <c r="AF68" s="19">
        <v>485</v>
      </c>
      <c r="AG68" s="19">
        <v>180</v>
      </c>
      <c r="AH68" s="19">
        <v>812</v>
      </c>
      <c r="AI68" s="20">
        <v>5.3</v>
      </c>
      <c r="AJ68" s="20">
        <v>5.6</v>
      </c>
      <c r="AK68" s="21">
        <v>0.87</v>
      </c>
    </row>
    <row r="69" spans="1:37" x14ac:dyDescent="0.4">
      <c r="A69" t="s">
        <v>222</v>
      </c>
      <c r="B69" t="s">
        <v>156</v>
      </c>
      <c r="C69">
        <v>51</v>
      </c>
      <c r="D69" s="20">
        <v>23.1</v>
      </c>
      <c r="E69" s="19">
        <v>2211</v>
      </c>
      <c r="F69" s="20">
        <v>95.3</v>
      </c>
      <c r="G69" s="20">
        <f t="shared" si="4"/>
        <v>17.24106739032112</v>
      </c>
      <c r="H69">
        <v>74</v>
      </c>
      <c r="I69" s="20">
        <f t="shared" si="1"/>
        <v>30.122116689280869</v>
      </c>
      <c r="J69" s="21">
        <v>24.7</v>
      </c>
      <c r="K69" s="20">
        <f t="shared" si="3"/>
        <v>10.054274084124829</v>
      </c>
      <c r="L69" s="20">
        <v>11.2</v>
      </c>
      <c r="M69" s="21">
        <v>1.99</v>
      </c>
      <c r="N69" s="20">
        <v>283.89999999999998</v>
      </c>
      <c r="O69" s="20">
        <f t="shared" si="2"/>
        <v>51.36137494346449</v>
      </c>
      <c r="P69" s="20">
        <v>17.3</v>
      </c>
      <c r="Q69" s="19">
        <v>368</v>
      </c>
      <c r="R69" s="20">
        <v>13.1</v>
      </c>
      <c r="S69" s="20">
        <v>9.6</v>
      </c>
      <c r="T69" s="20">
        <v>349.5</v>
      </c>
      <c r="U69" s="20">
        <v>1.7</v>
      </c>
      <c r="V69" s="20">
        <v>1.1000000000000001</v>
      </c>
      <c r="W69" s="20">
        <v>28.3</v>
      </c>
      <c r="X69" s="21">
        <v>1.43</v>
      </c>
      <c r="Y69" s="20">
        <v>7</v>
      </c>
      <c r="Z69" s="19">
        <v>332</v>
      </c>
      <c r="AA69" s="20">
        <v>7.3</v>
      </c>
      <c r="AB69" s="19">
        <v>122</v>
      </c>
      <c r="AC69" s="19">
        <v>5748</v>
      </c>
      <c r="AD69" s="20">
        <v>14.5</v>
      </c>
      <c r="AE69" s="19">
        <v>2722</v>
      </c>
      <c r="AF69" s="19">
        <v>557</v>
      </c>
      <c r="AG69" s="19">
        <v>317</v>
      </c>
      <c r="AH69" s="19">
        <v>1242</v>
      </c>
      <c r="AI69" s="20">
        <v>9.4</v>
      </c>
      <c r="AJ69" s="20">
        <v>9.4</v>
      </c>
      <c r="AK69" s="21">
        <v>1.36</v>
      </c>
    </row>
    <row r="70" spans="1:37" x14ac:dyDescent="0.4">
      <c r="A70" t="s">
        <v>223</v>
      </c>
      <c r="B70" t="s">
        <v>156</v>
      </c>
      <c r="C70">
        <v>53</v>
      </c>
      <c r="D70" s="20">
        <v>19.399999999999999</v>
      </c>
      <c r="E70" s="19">
        <v>1880</v>
      </c>
      <c r="F70" s="20">
        <v>57.8</v>
      </c>
      <c r="G70" s="20">
        <f t="shared" si="4"/>
        <v>12.297872340425531</v>
      </c>
      <c r="H70">
        <v>51.9</v>
      </c>
      <c r="I70" s="20">
        <f t="shared" ref="I70:I133" si="5">H70*9/E70*100</f>
        <v>24.845744680851062</v>
      </c>
      <c r="J70" s="21">
        <v>14.13</v>
      </c>
      <c r="K70" s="20">
        <f t="shared" si="3"/>
        <v>6.7643617021276592</v>
      </c>
      <c r="L70" s="20">
        <v>11.8</v>
      </c>
      <c r="M70" s="21">
        <v>2.84</v>
      </c>
      <c r="N70" s="20">
        <v>258.3</v>
      </c>
      <c r="O70" s="20">
        <f t="shared" ref="O70:O133" si="6">N70*4/E70*100</f>
        <v>54.957446808510646</v>
      </c>
      <c r="P70" s="20">
        <v>15.5</v>
      </c>
      <c r="Q70" s="19">
        <v>361</v>
      </c>
      <c r="R70" s="20">
        <v>5.7</v>
      </c>
      <c r="S70" s="20">
        <v>6</v>
      </c>
      <c r="T70" s="20">
        <v>255</v>
      </c>
      <c r="U70" s="20">
        <v>0.9</v>
      </c>
      <c r="V70" s="20">
        <v>0.6</v>
      </c>
      <c r="W70" s="20">
        <v>17.3</v>
      </c>
      <c r="X70" s="21">
        <v>1.35</v>
      </c>
      <c r="Y70" s="20">
        <v>6.6</v>
      </c>
      <c r="Z70" s="19">
        <v>287</v>
      </c>
      <c r="AA70" s="20">
        <v>5</v>
      </c>
      <c r="AB70" s="19">
        <v>66</v>
      </c>
      <c r="AC70" s="19">
        <v>1944</v>
      </c>
      <c r="AD70" s="20">
        <v>4.7</v>
      </c>
      <c r="AE70" s="19">
        <v>2245.5</v>
      </c>
      <c r="AF70" s="19">
        <v>466.5</v>
      </c>
      <c r="AG70" s="19">
        <v>338</v>
      </c>
      <c r="AH70" s="19">
        <v>1035</v>
      </c>
      <c r="AI70" s="20">
        <v>7.1</v>
      </c>
      <c r="AJ70" s="20">
        <v>7.8</v>
      </c>
      <c r="AK70" s="21">
        <v>1.18</v>
      </c>
    </row>
    <row r="71" spans="1:37" x14ac:dyDescent="0.4">
      <c r="A71" t="s">
        <v>224</v>
      </c>
      <c r="B71" t="s">
        <v>156</v>
      </c>
      <c r="C71">
        <v>52</v>
      </c>
      <c r="D71" s="20">
        <v>19.5</v>
      </c>
      <c r="E71" s="19">
        <v>2071</v>
      </c>
      <c r="F71" s="20">
        <v>82</v>
      </c>
      <c r="G71" s="20">
        <f t="shared" si="4"/>
        <v>15.837759536455817</v>
      </c>
      <c r="H71">
        <v>70.099999999999994</v>
      </c>
      <c r="I71" s="20">
        <f t="shared" si="5"/>
        <v>30.463544181554802</v>
      </c>
      <c r="J71" s="21">
        <v>14.09</v>
      </c>
      <c r="K71" s="20">
        <f t="shared" ref="K71:K134" si="7">J71*9/E71*100</f>
        <v>6.1231289232254955</v>
      </c>
      <c r="L71" s="20">
        <v>15</v>
      </c>
      <c r="M71" s="21">
        <v>2.85</v>
      </c>
      <c r="N71" s="20">
        <v>274.10000000000002</v>
      </c>
      <c r="O71" s="20">
        <f t="shared" si="6"/>
        <v>52.940608401738295</v>
      </c>
      <c r="P71" s="20">
        <v>18.7</v>
      </c>
      <c r="Q71" s="19">
        <v>602</v>
      </c>
      <c r="R71" s="20">
        <v>1.4</v>
      </c>
      <c r="S71" s="20">
        <v>11</v>
      </c>
      <c r="T71" s="20">
        <v>511</v>
      </c>
      <c r="U71" s="20">
        <v>0.6</v>
      </c>
      <c r="V71" s="20">
        <v>1</v>
      </c>
      <c r="W71" s="20">
        <v>18.399999999999999</v>
      </c>
      <c r="X71" s="21">
        <v>1.28</v>
      </c>
      <c r="Y71" s="20">
        <v>1.4</v>
      </c>
      <c r="Z71" s="19">
        <v>422</v>
      </c>
      <c r="AA71" s="20">
        <v>6.9</v>
      </c>
      <c r="AB71" s="19">
        <v>62.5</v>
      </c>
      <c r="AC71" s="19">
        <v>4601</v>
      </c>
      <c r="AD71" s="20">
        <v>11.6</v>
      </c>
      <c r="AE71" s="19">
        <v>2905.5</v>
      </c>
      <c r="AF71" s="19">
        <v>479</v>
      </c>
      <c r="AG71" s="19">
        <v>267</v>
      </c>
      <c r="AH71" s="19">
        <v>1034</v>
      </c>
      <c r="AI71" s="20">
        <v>8.9</v>
      </c>
      <c r="AJ71" s="20">
        <v>9.5</v>
      </c>
      <c r="AK71" s="21">
        <v>1.24</v>
      </c>
    </row>
    <row r="72" spans="1:37" x14ac:dyDescent="0.4">
      <c r="A72" t="s">
        <v>225</v>
      </c>
      <c r="B72" t="s">
        <v>156</v>
      </c>
      <c r="C72">
        <v>51</v>
      </c>
      <c r="D72" s="20">
        <v>18.600000000000001</v>
      </c>
      <c r="E72" s="19">
        <v>2188</v>
      </c>
      <c r="F72" s="20">
        <v>92.1</v>
      </c>
      <c r="G72" s="20">
        <f t="shared" si="4"/>
        <v>16.83729433272395</v>
      </c>
      <c r="H72">
        <v>77</v>
      </c>
      <c r="I72" s="20">
        <f t="shared" si="5"/>
        <v>31.672760511882998</v>
      </c>
      <c r="J72" s="21">
        <v>24.52</v>
      </c>
      <c r="K72" s="20">
        <f t="shared" si="7"/>
        <v>10.085923217550274</v>
      </c>
      <c r="L72" s="20">
        <v>13.2</v>
      </c>
      <c r="M72" s="21">
        <v>2.29</v>
      </c>
      <c r="N72" s="20">
        <v>295.39999999999998</v>
      </c>
      <c r="O72" s="20">
        <f t="shared" si="6"/>
        <v>54.003656307129802</v>
      </c>
      <c r="P72" s="20">
        <v>57.8</v>
      </c>
      <c r="Q72" s="19">
        <v>729</v>
      </c>
      <c r="R72" s="20">
        <v>13.5</v>
      </c>
      <c r="S72" s="20">
        <v>5.0999999999999996</v>
      </c>
      <c r="T72" s="20">
        <v>308.5</v>
      </c>
      <c r="U72" s="20">
        <v>0.7</v>
      </c>
      <c r="V72" s="20">
        <v>1.2</v>
      </c>
      <c r="W72" s="20">
        <v>17.3</v>
      </c>
      <c r="X72" s="21">
        <v>1.42</v>
      </c>
      <c r="Y72" s="20">
        <v>5.7</v>
      </c>
      <c r="Z72" s="19">
        <v>602</v>
      </c>
      <c r="AA72" s="20">
        <v>6.8</v>
      </c>
      <c r="AB72" s="19">
        <v>101.5</v>
      </c>
      <c r="AC72" s="19">
        <v>6119</v>
      </c>
      <c r="AD72" s="20">
        <v>15.7</v>
      </c>
      <c r="AE72" s="19">
        <v>3872.5</v>
      </c>
      <c r="AF72" s="19">
        <v>1020.5</v>
      </c>
      <c r="AG72" s="19">
        <v>498</v>
      </c>
      <c r="AH72" s="19">
        <v>1360</v>
      </c>
      <c r="AI72" s="20">
        <v>14.3</v>
      </c>
      <c r="AJ72" s="20">
        <v>12.5</v>
      </c>
      <c r="AK72" s="21">
        <v>1.5</v>
      </c>
    </row>
    <row r="73" spans="1:37" x14ac:dyDescent="0.4">
      <c r="A73" t="s">
        <v>226</v>
      </c>
      <c r="B73" t="s">
        <v>156</v>
      </c>
      <c r="C73">
        <v>52</v>
      </c>
      <c r="D73" s="20">
        <v>20</v>
      </c>
      <c r="E73" s="19">
        <v>2187</v>
      </c>
      <c r="F73" s="20">
        <v>76.8</v>
      </c>
      <c r="G73" s="20">
        <f t="shared" si="4"/>
        <v>14.046639231824418</v>
      </c>
      <c r="H73">
        <v>82.6</v>
      </c>
      <c r="I73" s="20">
        <f t="shared" si="5"/>
        <v>33.991769547325099</v>
      </c>
      <c r="J73" s="21">
        <v>26.49</v>
      </c>
      <c r="K73" s="20">
        <f t="shared" si="7"/>
        <v>10.901234567901234</v>
      </c>
      <c r="L73" s="20">
        <v>12</v>
      </c>
      <c r="M73" s="21">
        <v>1.3</v>
      </c>
      <c r="N73" s="20">
        <v>273</v>
      </c>
      <c r="O73" s="20">
        <f t="shared" si="6"/>
        <v>49.93141289437586</v>
      </c>
      <c r="P73" s="20">
        <v>15.2</v>
      </c>
      <c r="Q73" s="19">
        <v>443</v>
      </c>
      <c r="R73" s="20">
        <v>1.3</v>
      </c>
      <c r="S73" s="20">
        <v>7.3</v>
      </c>
      <c r="T73" s="20">
        <v>211.5</v>
      </c>
      <c r="U73" s="20">
        <v>0.8</v>
      </c>
      <c r="V73" s="20">
        <v>0.8</v>
      </c>
      <c r="W73" s="20">
        <v>17.7</v>
      </c>
      <c r="X73" s="21">
        <v>1.27</v>
      </c>
      <c r="Y73" s="20">
        <v>2.8</v>
      </c>
      <c r="Z73" s="19">
        <v>329</v>
      </c>
      <c r="AA73" s="20">
        <v>6.4</v>
      </c>
      <c r="AB73" s="19">
        <v>134</v>
      </c>
      <c r="AC73" s="19">
        <v>3481</v>
      </c>
      <c r="AD73" s="20">
        <v>8.6</v>
      </c>
      <c r="AE73" s="19">
        <v>2883</v>
      </c>
      <c r="AF73" s="19">
        <v>513.5</v>
      </c>
      <c r="AG73" s="19">
        <v>314</v>
      </c>
      <c r="AH73" s="19">
        <v>1039</v>
      </c>
      <c r="AI73" s="20">
        <v>8.1999999999999993</v>
      </c>
      <c r="AJ73" s="20">
        <v>9.9</v>
      </c>
      <c r="AK73" s="21">
        <v>1.24</v>
      </c>
    </row>
    <row r="74" spans="1:37" x14ac:dyDescent="0.4">
      <c r="A74" t="s">
        <v>227</v>
      </c>
      <c r="B74" t="s">
        <v>156</v>
      </c>
      <c r="C74">
        <v>50</v>
      </c>
      <c r="D74" s="20">
        <v>19.899999999999999</v>
      </c>
      <c r="E74" s="19">
        <v>2144</v>
      </c>
      <c r="F74" s="20">
        <v>78.2</v>
      </c>
      <c r="G74" s="20">
        <f t="shared" si="4"/>
        <v>14.58955223880597</v>
      </c>
      <c r="H74">
        <v>100.9</v>
      </c>
      <c r="I74" s="20">
        <f t="shared" si="5"/>
        <v>42.355410447761194</v>
      </c>
      <c r="J74" s="21">
        <v>38.49</v>
      </c>
      <c r="K74" s="20">
        <f t="shared" si="7"/>
        <v>16.157182835820898</v>
      </c>
      <c r="L74" s="20">
        <v>12.2</v>
      </c>
      <c r="M74" s="21">
        <v>2.64</v>
      </c>
      <c r="N74" s="20">
        <v>222.3</v>
      </c>
      <c r="O74" s="20">
        <f t="shared" si="6"/>
        <v>41.473880597014926</v>
      </c>
      <c r="P74" s="20">
        <v>16.899999999999999</v>
      </c>
      <c r="Q74" s="19">
        <v>689</v>
      </c>
      <c r="R74" s="20">
        <v>3.7</v>
      </c>
      <c r="S74" s="20">
        <v>9.5</v>
      </c>
      <c r="T74" s="20">
        <v>321</v>
      </c>
      <c r="U74" s="20">
        <v>1.2</v>
      </c>
      <c r="V74" s="20">
        <v>1</v>
      </c>
      <c r="W74" s="20">
        <v>23.9</v>
      </c>
      <c r="X74" s="21">
        <v>1.21</v>
      </c>
      <c r="Y74" s="20">
        <v>18.3</v>
      </c>
      <c r="Z74" s="19">
        <v>349</v>
      </c>
      <c r="AA74" s="20">
        <v>6.4</v>
      </c>
      <c r="AB74" s="19">
        <v>107.5</v>
      </c>
      <c r="AC74" s="19">
        <v>2852</v>
      </c>
      <c r="AD74" s="20">
        <v>7</v>
      </c>
      <c r="AE74" s="19">
        <v>2974.5</v>
      </c>
      <c r="AF74" s="19">
        <v>654.5</v>
      </c>
      <c r="AG74" s="19">
        <v>346</v>
      </c>
      <c r="AH74" s="19">
        <v>1289</v>
      </c>
      <c r="AI74" s="20">
        <v>8.6999999999999993</v>
      </c>
      <c r="AJ74" s="20">
        <v>9.4</v>
      </c>
      <c r="AK74" s="21">
        <v>1.18</v>
      </c>
    </row>
    <row r="75" spans="1:37" x14ac:dyDescent="0.4">
      <c r="A75" t="s">
        <v>228</v>
      </c>
      <c r="B75" t="s">
        <v>156</v>
      </c>
      <c r="C75">
        <v>53</v>
      </c>
      <c r="D75" s="20">
        <v>23.3</v>
      </c>
      <c r="E75" s="19">
        <v>2178</v>
      </c>
      <c r="F75" s="20">
        <v>98.3</v>
      </c>
      <c r="G75" s="20">
        <f t="shared" si="4"/>
        <v>18.053259871441689</v>
      </c>
      <c r="H75">
        <v>89.5</v>
      </c>
      <c r="I75" s="20">
        <f t="shared" si="5"/>
        <v>36.983471074380162</v>
      </c>
      <c r="J75" s="21">
        <v>28.57</v>
      </c>
      <c r="K75" s="20">
        <f t="shared" si="7"/>
        <v>11.805785123966942</v>
      </c>
      <c r="L75" s="20">
        <v>9.3000000000000007</v>
      </c>
      <c r="M75" s="21">
        <v>4.1100000000000003</v>
      </c>
      <c r="N75" s="20">
        <v>227.7</v>
      </c>
      <c r="O75" s="20">
        <f t="shared" si="6"/>
        <v>41.818181818181813</v>
      </c>
      <c r="P75" s="20">
        <v>8.3000000000000007</v>
      </c>
      <c r="Q75" s="19">
        <v>460</v>
      </c>
      <c r="R75" s="20">
        <v>6.9</v>
      </c>
      <c r="S75" s="20">
        <v>7.8</v>
      </c>
      <c r="T75" s="20">
        <v>94.5</v>
      </c>
      <c r="U75" s="20">
        <v>1.2</v>
      </c>
      <c r="V75" s="20">
        <v>1.2</v>
      </c>
      <c r="W75" s="20">
        <v>23.5</v>
      </c>
      <c r="X75" s="21">
        <v>1.28</v>
      </c>
      <c r="Y75" s="20">
        <v>10</v>
      </c>
      <c r="Z75" s="19">
        <v>192</v>
      </c>
      <c r="AA75" s="20">
        <v>6.2</v>
      </c>
      <c r="AB75" s="19">
        <v>45.5</v>
      </c>
      <c r="AC75" s="19">
        <v>3619</v>
      </c>
      <c r="AD75" s="20">
        <v>9.3000000000000007</v>
      </c>
      <c r="AE75" s="19">
        <v>2515</v>
      </c>
      <c r="AF75" s="19">
        <v>649</v>
      </c>
      <c r="AG75" s="19">
        <v>238</v>
      </c>
      <c r="AH75" s="19">
        <v>1340</v>
      </c>
      <c r="AI75" s="20">
        <v>6.3</v>
      </c>
      <c r="AJ75" s="20">
        <v>11.1</v>
      </c>
      <c r="AK75" s="21">
        <v>0.97</v>
      </c>
    </row>
    <row r="76" spans="1:37" x14ac:dyDescent="0.4">
      <c r="A76" t="s">
        <v>229</v>
      </c>
      <c r="B76" t="s">
        <v>156</v>
      </c>
      <c r="C76">
        <v>51</v>
      </c>
      <c r="D76" s="20">
        <v>18.100000000000001</v>
      </c>
      <c r="E76" s="19">
        <v>1930</v>
      </c>
      <c r="F76" s="20">
        <v>63.7</v>
      </c>
      <c r="G76" s="20">
        <f t="shared" si="4"/>
        <v>13.202072538860104</v>
      </c>
      <c r="H76">
        <v>67.7</v>
      </c>
      <c r="I76" s="20">
        <f t="shared" si="5"/>
        <v>31.569948186528503</v>
      </c>
      <c r="J76" s="21">
        <v>19.11</v>
      </c>
      <c r="K76" s="20">
        <f t="shared" si="7"/>
        <v>8.9113989637305693</v>
      </c>
      <c r="L76" s="20">
        <v>11</v>
      </c>
      <c r="M76" s="21">
        <v>3.97</v>
      </c>
      <c r="N76" s="20">
        <v>257.2</v>
      </c>
      <c r="O76" s="20">
        <f t="shared" si="6"/>
        <v>53.30569948186529</v>
      </c>
      <c r="P76" s="20">
        <v>9.9</v>
      </c>
      <c r="Q76" s="19">
        <v>1835</v>
      </c>
      <c r="R76" s="20">
        <v>11.3</v>
      </c>
      <c r="S76" s="20">
        <v>8</v>
      </c>
      <c r="T76" s="20">
        <v>220</v>
      </c>
      <c r="U76" s="20">
        <v>0.3</v>
      </c>
      <c r="V76" s="20">
        <v>1.2</v>
      </c>
      <c r="W76" s="20">
        <v>17.2</v>
      </c>
      <c r="X76" s="21">
        <v>0.91</v>
      </c>
      <c r="Y76" s="20">
        <v>19.7</v>
      </c>
      <c r="Z76" s="19">
        <v>339</v>
      </c>
      <c r="AA76" s="20">
        <v>6.8</v>
      </c>
      <c r="AB76" s="19">
        <v>37</v>
      </c>
      <c r="AC76" s="19">
        <v>4747</v>
      </c>
      <c r="AD76" s="20">
        <v>12</v>
      </c>
      <c r="AE76" s="19">
        <v>2070</v>
      </c>
      <c r="AF76" s="19">
        <v>328</v>
      </c>
      <c r="AG76" s="19">
        <v>214</v>
      </c>
      <c r="AH76" s="19">
        <v>932</v>
      </c>
      <c r="AI76" s="20">
        <v>8</v>
      </c>
      <c r="AJ76" s="20">
        <v>7.5</v>
      </c>
      <c r="AK76" s="21">
        <v>1.06</v>
      </c>
    </row>
    <row r="77" spans="1:37" x14ac:dyDescent="0.4">
      <c r="A77" t="s">
        <v>230</v>
      </c>
      <c r="B77" t="s">
        <v>156</v>
      </c>
      <c r="C77">
        <v>58</v>
      </c>
      <c r="D77" s="20">
        <v>19.100000000000001</v>
      </c>
      <c r="E77" s="19">
        <v>1392</v>
      </c>
      <c r="F77" s="20">
        <v>71.2</v>
      </c>
      <c r="G77" s="20">
        <f t="shared" si="4"/>
        <v>20.459770114942529</v>
      </c>
      <c r="H77">
        <v>42.8</v>
      </c>
      <c r="I77" s="20">
        <f t="shared" si="5"/>
        <v>27.672413793103445</v>
      </c>
      <c r="J77" s="21">
        <v>13.71</v>
      </c>
      <c r="K77" s="20">
        <f t="shared" si="7"/>
        <v>8.8642241379310356</v>
      </c>
      <c r="L77" s="20">
        <v>5.6</v>
      </c>
      <c r="M77" s="21">
        <v>2.13</v>
      </c>
      <c r="N77" s="20">
        <v>173.8</v>
      </c>
      <c r="O77" s="20">
        <f t="shared" si="6"/>
        <v>49.942528735632187</v>
      </c>
      <c r="P77" s="20">
        <v>10.8</v>
      </c>
      <c r="Q77" s="19">
        <v>526</v>
      </c>
      <c r="R77" s="20">
        <v>3.4</v>
      </c>
      <c r="S77" s="20">
        <v>4.5</v>
      </c>
      <c r="T77" s="20">
        <v>221</v>
      </c>
      <c r="U77" s="20">
        <v>0.5</v>
      </c>
      <c r="V77" s="20">
        <v>1.1000000000000001</v>
      </c>
      <c r="W77" s="20">
        <v>18.5</v>
      </c>
      <c r="X77" s="21">
        <v>1.17</v>
      </c>
      <c r="Y77" s="20">
        <v>9.9</v>
      </c>
      <c r="Z77" s="19">
        <v>716</v>
      </c>
      <c r="AA77" s="20">
        <v>5.2</v>
      </c>
      <c r="AB77" s="19">
        <v>109</v>
      </c>
      <c r="AC77" s="19">
        <v>3128</v>
      </c>
      <c r="AD77" s="20">
        <v>7.9</v>
      </c>
      <c r="AE77" s="19">
        <v>2642.5</v>
      </c>
      <c r="AF77" s="19">
        <v>439.5</v>
      </c>
      <c r="AG77" s="19">
        <v>222</v>
      </c>
      <c r="AH77" s="19">
        <v>956</v>
      </c>
      <c r="AI77" s="20">
        <v>6.7</v>
      </c>
      <c r="AJ77" s="20">
        <v>6</v>
      </c>
      <c r="AK77" s="21">
        <v>0.78</v>
      </c>
    </row>
    <row r="78" spans="1:37" x14ac:dyDescent="0.4">
      <c r="A78" t="s">
        <v>231</v>
      </c>
      <c r="B78" t="s">
        <v>156</v>
      </c>
      <c r="C78">
        <v>56</v>
      </c>
      <c r="D78" s="20">
        <v>18.399999999999999</v>
      </c>
      <c r="E78" s="19">
        <v>2132</v>
      </c>
      <c r="F78" s="20">
        <v>69.3</v>
      </c>
      <c r="G78" s="20">
        <f t="shared" si="4"/>
        <v>13.001876172607879</v>
      </c>
      <c r="H78">
        <v>78.599999999999994</v>
      </c>
      <c r="I78" s="20">
        <f t="shared" si="5"/>
        <v>33.180112570356471</v>
      </c>
      <c r="J78" s="21">
        <v>30.79</v>
      </c>
      <c r="K78" s="20">
        <f t="shared" si="7"/>
        <v>12.997654784240151</v>
      </c>
      <c r="L78" s="20">
        <v>12.5</v>
      </c>
      <c r="M78" s="21">
        <v>1.73</v>
      </c>
      <c r="N78" s="20">
        <v>280.89999999999998</v>
      </c>
      <c r="O78" s="20">
        <f t="shared" si="6"/>
        <v>52.70168855534709</v>
      </c>
      <c r="P78" s="20">
        <v>16.3</v>
      </c>
      <c r="Q78" s="19">
        <v>571</v>
      </c>
      <c r="R78" s="20">
        <v>2.9</v>
      </c>
      <c r="S78" s="20">
        <v>8.4</v>
      </c>
      <c r="T78" s="20">
        <v>226.5</v>
      </c>
      <c r="U78" s="20">
        <v>0.5</v>
      </c>
      <c r="V78" s="20">
        <v>1</v>
      </c>
      <c r="W78" s="20">
        <v>21.8</v>
      </c>
      <c r="X78" s="21">
        <v>0.68</v>
      </c>
      <c r="Y78" s="20">
        <v>5.9</v>
      </c>
      <c r="Z78" s="19">
        <v>252</v>
      </c>
      <c r="AA78" s="20">
        <v>5.6</v>
      </c>
      <c r="AB78" s="19">
        <v>48</v>
      </c>
      <c r="AC78" s="19">
        <v>5058</v>
      </c>
      <c r="AD78" s="20">
        <v>12.7</v>
      </c>
      <c r="AE78" s="19">
        <v>1970.5</v>
      </c>
      <c r="AF78" s="19">
        <v>699.5</v>
      </c>
      <c r="AG78" s="19">
        <v>287</v>
      </c>
      <c r="AH78" s="19">
        <v>1080</v>
      </c>
      <c r="AI78" s="20">
        <v>7.6</v>
      </c>
      <c r="AJ78" s="20">
        <v>7.8</v>
      </c>
      <c r="AK78" s="21">
        <v>1.19</v>
      </c>
    </row>
    <row r="79" spans="1:37" x14ac:dyDescent="0.4">
      <c r="A79" t="s">
        <v>232</v>
      </c>
      <c r="B79" t="s">
        <v>156</v>
      </c>
      <c r="C79">
        <v>53</v>
      </c>
      <c r="D79" s="20">
        <v>15.1</v>
      </c>
      <c r="E79" s="19">
        <v>2193</v>
      </c>
      <c r="F79" s="20">
        <v>104.2</v>
      </c>
      <c r="G79" s="20">
        <f t="shared" si="4"/>
        <v>19.005927952576378</v>
      </c>
      <c r="H79">
        <v>102.7</v>
      </c>
      <c r="I79" s="20">
        <f t="shared" si="5"/>
        <v>42.147742818057459</v>
      </c>
      <c r="J79" s="21">
        <v>32.200000000000003</v>
      </c>
      <c r="K79" s="20">
        <f t="shared" si="7"/>
        <v>13.214774281805747</v>
      </c>
      <c r="L79" s="20">
        <v>11.8</v>
      </c>
      <c r="M79" s="21">
        <v>1.82</v>
      </c>
      <c r="N79" s="20">
        <v>199.6</v>
      </c>
      <c r="O79" s="20">
        <f t="shared" si="6"/>
        <v>36.406748746010031</v>
      </c>
      <c r="P79" s="20">
        <v>27.6</v>
      </c>
      <c r="Q79" s="19">
        <v>1122</v>
      </c>
      <c r="R79" s="20">
        <v>9</v>
      </c>
      <c r="S79" s="20">
        <v>17.100000000000001</v>
      </c>
      <c r="T79" s="20">
        <v>1546.5</v>
      </c>
      <c r="U79" s="20">
        <v>0.5</v>
      </c>
      <c r="V79" s="20">
        <v>1.3</v>
      </c>
      <c r="W79" s="20">
        <v>27.9</v>
      </c>
      <c r="X79" s="21">
        <v>1.84</v>
      </c>
      <c r="Y79" s="20">
        <v>6.4</v>
      </c>
      <c r="Z79" s="19">
        <v>601</v>
      </c>
      <c r="AA79" s="20">
        <v>8.1999999999999993</v>
      </c>
      <c r="AB79" s="19">
        <v>113.5</v>
      </c>
      <c r="AC79" s="19">
        <v>5158</v>
      </c>
      <c r="AD79" s="20">
        <v>13.1</v>
      </c>
      <c r="AE79" s="19">
        <v>4012</v>
      </c>
      <c r="AF79" s="19">
        <v>838</v>
      </c>
      <c r="AG79" s="19">
        <v>400</v>
      </c>
      <c r="AH79" s="19">
        <v>1541</v>
      </c>
      <c r="AI79" s="20">
        <v>13.4</v>
      </c>
      <c r="AJ79" s="20">
        <v>13.3</v>
      </c>
      <c r="AK79" s="21">
        <v>1.44</v>
      </c>
    </row>
    <row r="80" spans="1:37" x14ac:dyDescent="0.4">
      <c r="A80" t="s">
        <v>233</v>
      </c>
      <c r="B80" t="s">
        <v>156</v>
      </c>
      <c r="C80">
        <v>53</v>
      </c>
      <c r="D80" s="20">
        <v>20.7</v>
      </c>
      <c r="E80" s="19">
        <v>1269</v>
      </c>
      <c r="F80" s="20">
        <v>39</v>
      </c>
      <c r="G80" s="20">
        <f t="shared" si="4"/>
        <v>12.293144208037825</v>
      </c>
      <c r="H80">
        <v>48.1</v>
      </c>
      <c r="I80" s="20">
        <f t="shared" si="5"/>
        <v>34.11347517730497</v>
      </c>
      <c r="J80" s="21">
        <v>16.62</v>
      </c>
      <c r="K80" s="20">
        <f t="shared" si="7"/>
        <v>11.787234042553193</v>
      </c>
      <c r="L80" s="20">
        <v>6.3</v>
      </c>
      <c r="M80" s="21">
        <v>0.93</v>
      </c>
      <c r="N80" s="20">
        <v>158.80000000000001</v>
      </c>
      <c r="O80" s="20">
        <f t="shared" si="6"/>
        <v>50.055161544523251</v>
      </c>
      <c r="P80" s="20">
        <v>10.6</v>
      </c>
      <c r="Q80" s="19">
        <v>329</v>
      </c>
      <c r="R80" s="20">
        <v>1.4</v>
      </c>
      <c r="S80" s="20">
        <v>5.3</v>
      </c>
      <c r="T80" s="20">
        <v>86.5</v>
      </c>
      <c r="U80" s="20">
        <v>0.3</v>
      </c>
      <c r="V80" s="20">
        <v>0.7</v>
      </c>
      <c r="W80" s="20">
        <v>13.3</v>
      </c>
      <c r="X80" s="21">
        <v>0.89</v>
      </c>
      <c r="Y80" s="20">
        <v>2.2000000000000002</v>
      </c>
      <c r="Z80" s="19">
        <v>185</v>
      </c>
      <c r="AA80" s="20">
        <v>4.5999999999999996</v>
      </c>
      <c r="AB80" s="19">
        <v>58</v>
      </c>
      <c r="AC80" s="19">
        <v>2215</v>
      </c>
      <c r="AD80" s="20">
        <v>5.6</v>
      </c>
      <c r="AE80" s="19">
        <v>1996.5</v>
      </c>
      <c r="AF80" s="19">
        <v>443</v>
      </c>
      <c r="AG80" s="19">
        <v>189</v>
      </c>
      <c r="AH80" s="19">
        <v>718</v>
      </c>
      <c r="AI80" s="20">
        <v>4.3</v>
      </c>
      <c r="AJ80" s="20">
        <v>5</v>
      </c>
      <c r="AK80" s="21">
        <v>0.65</v>
      </c>
    </row>
    <row r="81" spans="1:37" x14ac:dyDescent="0.4">
      <c r="A81" t="s">
        <v>234</v>
      </c>
      <c r="B81" t="s">
        <v>156</v>
      </c>
      <c r="C81">
        <v>52</v>
      </c>
      <c r="D81" s="20">
        <v>20.8</v>
      </c>
      <c r="E81" s="19">
        <v>1427</v>
      </c>
      <c r="F81" s="20">
        <v>55.2</v>
      </c>
      <c r="G81" s="20">
        <f t="shared" si="4"/>
        <v>15.473020322354591</v>
      </c>
      <c r="H81">
        <v>41.6</v>
      </c>
      <c r="I81" s="20">
        <f t="shared" si="5"/>
        <v>26.236860546601264</v>
      </c>
      <c r="J81" s="21">
        <v>7.87</v>
      </c>
      <c r="K81" s="20">
        <f t="shared" si="7"/>
        <v>4.9635599159074975</v>
      </c>
      <c r="L81" s="20">
        <v>9.9</v>
      </c>
      <c r="M81" s="21">
        <v>1.84</v>
      </c>
      <c r="N81" s="20">
        <v>202</v>
      </c>
      <c r="O81" s="20">
        <f t="shared" si="6"/>
        <v>56.622284512964264</v>
      </c>
      <c r="P81" s="20">
        <v>13.3</v>
      </c>
      <c r="Q81" s="19">
        <v>216</v>
      </c>
      <c r="R81" s="20">
        <v>1.1000000000000001</v>
      </c>
      <c r="S81" s="20">
        <v>6.7</v>
      </c>
      <c r="T81" s="20">
        <v>138</v>
      </c>
      <c r="U81" s="20">
        <v>1.1000000000000001</v>
      </c>
      <c r="V81" s="20">
        <v>0.5</v>
      </c>
      <c r="W81" s="20">
        <v>14.8</v>
      </c>
      <c r="X81" s="21">
        <v>0.98</v>
      </c>
      <c r="Y81" s="20">
        <v>1.8</v>
      </c>
      <c r="Z81" s="19">
        <v>215</v>
      </c>
      <c r="AA81" s="20">
        <v>3.6</v>
      </c>
      <c r="AB81" s="19">
        <v>52.5</v>
      </c>
      <c r="AC81" s="19">
        <v>3064</v>
      </c>
      <c r="AD81" s="20">
        <v>7.7</v>
      </c>
      <c r="AE81" s="19">
        <v>1670</v>
      </c>
      <c r="AF81" s="19">
        <v>317.5</v>
      </c>
      <c r="AG81" s="19">
        <v>188</v>
      </c>
      <c r="AH81" s="19">
        <v>730</v>
      </c>
      <c r="AI81" s="20">
        <v>6.6</v>
      </c>
      <c r="AJ81" s="20">
        <v>6.2</v>
      </c>
      <c r="AK81" s="21">
        <v>0.94</v>
      </c>
    </row>
    <row r="82" spans="1:37" x14ac:dyDescent="0.4">
      <c r="A82" t="s">
        <v>235</v>
      </c>
      <c r="B82" t="s">
        <v>156</v>
      </c>
      <c r="C82">
        <v>57</v>
      </c>
      <c r="D82" s="20">
        <v>22.6</v>
      </c>
      <c r="E82" s="19">
        <v>1374</v>
      </c>
      <c r="F82" s="20">
        <v>73.599999999999994</v>
      </c>
      <c r="G82" s="20">
        <f t="shared" si="4"/>
        <v>21.426491994177582</v>
      </c>
      <c r="H82">
        <v>57.3</v>
      </c>
      <c r="I82" s="20">
        <f t="shared" si="5"/>
        <v>37.532751091703055</v>
      </c>
      <c r="J82" s="21">
        <v>16.88</v>
      </c>
      <c r="K82" s="20">
        <f t="shared" si="7"/>
        <v>11.056768558951964</v>
      </c>
      <c r="L82" s="20">
        <v>9.6999999999999993</v>
      </c>
      <c r="M82" s="21">
        <v>2.95</v>
      </c>
      <c r="N82" s="20">
        <v>140.6</v>
      </c>
      <c r="O82" s="20">
        <f t="shared" si="6"/>
        <v>40.931586608442501</v>
      </c>
      <c r="P82" s="20">
        <v>13.8</v>
      </c>
      <c r="Q82" s="19">
        <v>2037</v>
      </c>
      <c r="R82" s="20">
        <v>8.1</v>
      </c>
      <c r="S82" s="20">
        <v>7.9</v>
      </c>
      <c r="T82" s="20">
        <v>142</v>
      </c>
      <c r="U82" s="20">
        <v>0.4</v>
      </c>
      <c r="V82" s="20">
        <v>0.9</v>
      </c>
      <c r="W82" s="20">
        <v>19</v>
      </c>
      <c r="X82" s="21">
        <v>1.1200000000000001</v>
      </c>
      <c r="Y82" s="20">
        <v>12.8</v>
      </c>
      <c r="Z82" s="19">
        <v>400</v>
      </c>
      <c r="AA82" s="20">
        <v>7.2</v>
      </c>
      <c r="AB82" s="19">
        <v>108</v>
      </c>
      <c r="AC82" s="19">
        <v>3710</v>
      </c>
      <c r="AD82" s="20">
        <v>9.1999999999999993</v>
      </c>
      <c r="AE82" s="19">
        <v>2494.5</v>
      </c>
      <c r="AF82" s="19">
        <v>737</v>
      </c>
      <c r="AG82" s="19">
        <v>279</v>
      </c>
      <c r="AH82" s="19">
        <v>1214</v>
      </c>
      <c r="AI82" s="20">
        <v>7.7</v>
      </c>
      <c r="AJ82" s="20">
        <v>6.8</v>
      </c>
      <c r="AK82" s="21">
        <v>0.87</v>
      </c>
    </row>
    <row r="83" spans="1:37" x14ac:dyDescent="0.4">
      <c r="A83" t="s">
        <v>236</v>
      </c>
      <c r="B83" t="s">
        <v>156</v>
      </c>
      <c r="C83">
        <v>53</v>
      </c>
      <c r="D83" s="20">
        <v>22.3</v>
      </c>
      <c r="E83" s="19">
        <v>1952</v>
      </c>
      <c r="F83" s="20">
        <v>71.900000000000006</v>
      </c>
      <c r="G83" s="20">
        <f t="shared" si="4"/>
        <v>14.733606557377049</v>
      </c>
      <c r="H83">
        <v>71.8</v>
      </c>
      <c r="I83" s="20">
        <f t="shared" si="5"/>
        <v>33.104508196721312</v>
      </c>
      <c r="J83" s="21">
        <v>24.39</v>
      </c>
      <c r="K83" s="20">
        <f t="shared" si="7"/>
        <v>11.245389344262295</v>
      </c>
      <c r="L83" s="20">
        <v>6.9</v>
      </c>
      <c r="M83" s="21">
        <v>3.13</v>
      </c>
      <c r="N83" s="20">
        <v>245.8</v>
      </c>
      <c r="O83" s="20">
        <f t="shared" si="6"/>
        <v>50.368852459016402</v>
      </c>
      <c r="P83" s="20">
        <v>10.7</v>
      </c>
      <c r="Q83" s="19">
        <v>296</v>
      </c>
      <c r="R83" s="20">
        <v>21.6</v>
      </c>
      <c r="S83" s="20">
        <v>5.0999999999999996</v>
      </c>
      <c r="T83" s="20">
        <v>177.5</v>
      </c>
      <c r="U83" s="20">
        <v>0.9</v>
      </c>
      <c r="V83" s="20">
        <v>1.2</v>
      </c>
      <c r="W83" s="20">
        <v>16.3</v>
      </c>
      <c r="X83" s="21">
        <v>1.1599999999999999</v>
      </c>
      <c r="Y83" s="20">
        <v>8</v>
      </c>
      <c r="Z83" s="19">
        <v>215</v>
      </c>
      <c r="AA83" s="20">
        <v>5.4</v>
      </c>
      <c r="AB83" s="19">
        <v>64.5</v>
      </c>
      <c r="AC83" s="19">
        <v>3461</v>
      </c>
      <c r="AD83" s="20">
        <v>8.9</v>
      </c>
      <c r="AE83" s="19">
        <v>2034.5</v>
      </c>
      <c r="AF83" s="19">
        <v>613.5</v>
      </c>
      <c r="AG83" s="19">
        <v>208</v>
      </c>
      <c r="AH83" s="19">
        <v>1072</v>
      </c>
      <c r="AI83" s="20">
        <v>5</v>
      </c>
      <c r="AJ83" s="20">
        <v>8.1</v>
      </c>
      <c r="AK83" s="21">
        <v>0.91</v>
      </c>
    </row>
    <row r="84" spans="1:37" x14ac:dyDescent="0.4">
      <c r="A84" t="s">
        <v>237</v>
      </c>
      <c r="B84" t="s">
        <v>156</v>
      </c>
      <c r="C84">
        <v>50</v>
      </c>
      <c r="D84" s="20">
        <v>21.2</v>
      </c>
      <c r="E84" s="19">
        <v>1982</v>
      </c>
      <c r="F84" s="20">
        <v>77.2</v>
      </c>
      <c r="G84" s="20">
        <f t="shared" si="4"/>
        <v>15.580221997981839</v>
      </c>
      <c r="H84">
        <v>62.9</v>
      </c>
      <c r="I84" s="20">
        <f t="shared" si="5"/>
        <v>28.562058526740667</v>
      </c>
      <c r="J84" s="21">
        <v>20.82</v>
      </c>
      <c r="K84" s="20">
        <f t="shared" si="7"/>
        <v>9.4540867810292628</v>
      </c>
      <c r="L84" s="20">
        <v>8.5</v>
      </c>
      <c r="M84" s="21">
        <v>2.85</v>
      </c>
      <c r="N84" s="20">
        <v>269.60000000000002</v>
      </c>
      <c r="O84" s="20">
        <f t="shared" si="6"/>
        <v>54.409687184661962</v>
      </c>
      <c r="P84" s="20">
        <v>20.9</v>
      </c>
      <c r="Q84" s="19">
        <v>1279</v>
      </c>
      <c r="R84" s="20">
        <v>15.7</v>
      </c>
      <c r="S84" s="20">
        <v>9.8000000000000007</v>
      </c>
      <c r="T84" s="20">
        <v>534.5</v>
      </c>
      <c r="U84" s="20">
        <v>0.8</v>
      </c>
      <c r="V84" s="20">
        <v>1.3</v>
      </c>
      <c r="W84" s="20">
        <v>16.600000000000001</v>
      </c>
      <c r="X84" s="21">
        <v>1.5</v>
      </c>
      <c r="Y84" s="20">
        <v>14.7</v>
      </c>
      <c r="Z84" s="19">
        <v>485</v>
      </c>
      <c r="AA84" s="20">
        <v>7.6</v>
      </c>
      <c r="AB84" s="19">
        <v>111</v>
      </c>
      <c r="AC84" s="19">
        <v>3133</v>
      </c>
      <c r="AD84" s="20">
        <v>7.9</v>
      </c>
      <c r="AE84" s="19">
        <v>3264</v>
      </c>
      <c r="AF84" s="19">
        <v>804</v>
      </c>
      <c r="AG84" s="19">
        <v>311</v>
      </c>
      <c r="AH84" s="19">
        <v>1167</v>
      </c>
      <c r="AI84" s="20">
        <v>8.1</v>
      </c>
      <c r="AJ84" s="20">
        <v>9.3000000000000007</v>
      </c>
      <c r="AK84" s="21">
        <v>1.34</v>
      </c>
    </row>
    <row r="85" spans="1:37" x14ac:dyDescent="0.4">
      <c r="A85" t="s">
        <v>238</v>
      </c>
      <c r="B85" t="s">
        <v>156</v>
      </c>
      <c r="C85">
        <v>51</v>
      </c>
      <c r="D85" s="20">
        <v>18.8</v>
      </c>
      <c r="E85" s="19">
        <v>1779</v>
      </c>
      <c r="F85" s="20">
        <v>84.9</v>
      </c>
      <c r="G85" s="20">
        <f t="shared" si="4"/>
        <v>19.089376053962901</v>
      </c>
      <c r="H85">
        <v>64.099999999999994</v>
      </c>
      <c r="I85" s="20">
        <f t="shared" si="5"/>
        <v>32.428330522765599</v>
      </c>
      <c r="J85" s="21">
        <v>21.8</v>
      </c>
      <c r="K85" s="20">
        <f t="shared" si="7"/>
        <v>11.028667790893762</v>
      </c>
      <c r="L85" s="20">
        <v>7.4</v>
      </c>
      <c r="M85" s="21">
        <v>2.62</v>
      </c>
      <c r="N85" s="20">
        <v>207.8</v>
      </c>
      <c r="O85" s="20">
        <f t="shared" si="6"/>
        <v>46.722878021360323</v>
      </c>
      <c r="P85" s="20">
        <v>15.4</v>
      </c>
      <c r="Q85" s="19">
        <v>502</v>
      </c>
      <c r="R85" s="20">
        <v>9.5</v>
      </c>
      <c r="S85" s="20">
        <v>6.9</v>
      </c>
      <c r="T85" s="20">
        <v>419.5</v>
      </c>
      <c r="U85" s="20">
        <v>0.8</v>
      </c>
      <c r="V85" s="20">
        <v>1.6</v>
      </c>
      <c r="W85" s="20">
        <v>29.8</v>
      </c>
      <c r="X85" s="21">
        <v>1.34</v>
      </c>
      <c r="Y85" s="20">
        <v>15</v>
      </c>
      <c r="Z85" s="19">
        <v>486</v>
      </c>
      <c r="AA85" s="20">
        <v>7.4</v>
      </c>
      <c r="AB85" s="19">
        <v>164.5</v>
      </c>
      <c r="AC85" s="19">
        <v>4155</v>
      </c>
      <c r="AD85" s="20">
        <v>10.5</v>
      </c>
      <c r="AE85" s="19">
        <v>2617</v>
      </c>
      <c r="AF85" s="19">
        <v>591</v>
      </c>
      <c r="AG85" s="19">
        <v>270</v>
      </c>
      <c r="AH85" s="19">
        <v>1157</v>
      </c>
      <c r="AI85" s="20">
        <v>9.6</v>
      </c>
      <c r="AJ85" s="20">
        <v>9.3000000000000007</v>
      </c>
      <c r="AK85" s="21">
        <v>1.28</v>
      </c>
    </row>
    <row r="86" spans="1:37" x14ac:dyDescent="0.4">
      <c r="A86" t="s">
        <v>239</v>
      </c>
      <c r="B86" t="s">
        <v>156</v>
      </c>
      <c r="C86">
        <v>50</v>
      </c>
      <c r="D86" s="20">
        <v>23.9</v>
      </c>
      <c r="E86" s="19">
        <v>1528</v>
      </c>
      <c r="F86" s="20">
        <v>48.4</v>
      </c>
      <c r="G86" s="20">
        <f t="shared" si="4"/>
        <v>12.670157068062826</v>
      </c>
      <c r="H86">
        <v>68.2</v>
      </c>
      <c r="I86" s="20">
        <f t="shared" si="5"/>
        <v>40.170157068062835</v>
      </c>
      <c r="J86" s="21">
        <v>16.97</v>
      </c>
      <c r="K86" s="20">
        <f t="shared" si="7"/>
        <v>9.9954188481675388</v>
      </c>
      <c r="L86" s="20">
        <v>10.1</v>
      </c>
      <c r="M86" s="21">
        <v>2.5099999999999998</v>
      </c>
      <c r="N86" s="20">
        <v>178.3</v>
      </c>
      <c r="O86" s="20">
        <f t="shared" si="6"/>
        <v>46.675392670157073</v>
      </c>
      <c r="P86" s="20">
        <v>9.8000000000000007</v>
      </c>
      <c r="Q86" s="19">
        <v>129</v>
      </c>
      <c r="R86" s="20">
        <v>1.5</v>
      </c>
      <c r="S86" s="20">
        <v>7.5</v>
      </c>
      <c r="T86" s="20">
        <v>91.5</v>
      </c>
      <c r="U86" s="20">
        <v>0.5</v>
      </c>
      <c r="V86" s="20">
        <v>0.6</v>
      </c>
      <c r="W86" s="20">
        <v>12.7</v>
      </c>
      <c r="X86" s="21">
        <v>0.75</v>
      </c>
      <c r="Y86" s="20">
        <v>1.7</v>
      </c>
      <c r="Z86" s="19">
        <v>148</v>
      </c>
      <c r="AA86" s="20">
        <v>3.2</v>
      </c>
      <c r="AB86" s="19">
        <v>38</v>
      </c>
      <c r="AC86" s="19">
        <v>3251</v>
      </c>
      <c r="AD86" s="20">
        <v>8.1</v>
      </c>
      <c r="AE86" s="19">
        <v>1913</v>
      </c>
      <c r="AF86" s="19">
        <v>274</v>
      </c>
      <c r="AG86" s="19">
        <v>178</v>
      </c>
      <c r="AH86" s="19">
        <v>642</v>
      </c>
      <c r="AI86" s="20">
        <v>6.3</v>
      </c>
      <c r="AJ86" s="20">
        <v>8.1</v>
      </c>
      <c r="AK86" s="21">
        <v>0.66</v>
      </c>
    </row>
    <row r="87" spans="1:37" x14ac:dyDescent="0.4">
      <c r="A87" t="s">
        <v>240</v>
      </c>
      <c r="B87" t="s">
        <v>156</v>
      </c>
      <c r="C87">
        <v>52</v>
      </c>
      <c r="D87" s="20">
        <v>20</v>
      </c>
      <c r="E87" s="19">
        <v>2162</v>
      </c>
      <c r="F87" s="20">
        <v>69.5</v>
      </c>
      <c r="G87" s="20">
        <f t="shared" si="4"/>
        <v>12.858464384828864</v>
      </c>
      <c r="H87">
        <v>98.5</v>
      </c>
      <c r="I87" s="20">
        <f t="shared" si="5"/>
        <v>41.003700277520814</v>
      </c>
      <c r="J87" s="21">
        <v>28.47</v>
      </c>
      <c r="K87" s="20">
        <f t="shared" si="7"/>
        <v>11.851526364477337</v>
      </c>
      <c r="L87" s="20">
        <v>16.899999999999999</v>
      </c>
      <c r="M87" s="21">
        <v>2.27</v>
      </c>
      <c r="N87" s="20">
        <v>239.4</v>
      </c>
      <c r="O87" s="20">
        <f t="shared" si="6"/>
        <v>44.292321924144311</v>
      </c>
      <c r="P87" s="20">
        <v>16.399999999999999</v>
      </c>
      <c r="Q87" s="19">
        <v>650</v>
      </c>
      <c r="R87" s="20">
        <v>2.5</v>
      </c>
      <c r="S87" s="20">
        <v>9.4</v>
      </c>
      <c r="T87" s="20">
        <v>311</v>
      </c>
      <c r="U87" s="20">
        <v>0.9</v>
      </c>
      <c r="V87" s="20">
        <v>1.1000000000000001</v>
      </c>
      <c r="W87" s="20">
        <v>14.8</v>
      </c>
      <c r="X87" s="21">
        <v>1.1499999999999999</v>
      </c>
      <c r="Y87" s="20">
        <v>2.2000000000000002</v>
      </c>
      <c r="Z87" s="19">
        <v>346</v>
      </c>
      <c r="AA87" s="20">
        <v>5.3</v>
      </c>
      <c r="AB87" s="19">
        <v>94</v>
      </c>
      <c r="AC87" s="19">
        <v>6410</v>
      </c>
      <c r="AD87" s="20">
        <v>16.2</v>
      </c>
      <c r="AE87" s="19">
        <v>2490.5</v>
      </c>
      <c r="AF87" s="19">
        <v>472</v>
      </c>
      <c r="AG87" s="19">
        <v>283</v>
      </c>
      <c r="AH87" s="19">
        <v>956</v>
      </c>
      <c r="AI87" s="20">
        <v>8.8000000000000007</v>
      </c>
      <c r="AJ87" s="20">
        <v>9.6</v>
      </c>
      <c r="AK87" s="21">
        <v>1.18</v>
      </c>
    </row>
    <row r="88" spans="1:37" x14ac:dyDescent="0.4">
      <c r="A88" t="s">
        <v>241</v>
      </c>
      <c r="B88" t="s">
        <v>156</v>
      </c>
      <c r="C88">
        <v>54</v>
      </c>
      <c r="D88" s="20">
        <v>18.399999999999999</v>
      </c>
      <c r="E88" s="19">
        <v>2393</v>
      </c>
      <c r="F88" s="20">
        <v>77.599999999999994</v>
      </c>
      <c r="G88" s="20">
        <f t="shared" si="4"/>
        <v>12.97116590054325</v>
      </c>
      <c r="H88">
        <v>61.3</v>
      </c>
      <c r="I88" s="20">
        <f t="shared" si="5"/>
        <v>23.054743000417883</v>
      </c>
      <c r="J88" s="21">
        <v>17.100000000000001</v>
      </c>
      <c r="K88" s="20">
        <f t="shared" si="7"/>
        <v>6.4312578353531134</v>
      </c>
      <c r="L88" s="20">
        <v>11.4</v>
      </c>
      <c r="M88" s="21">
        <v>2.82</v>
      </c>
      <c r="N88" s="20">
        <v>318.5</v>
      </c>
      <c r="O88" s="20">
        <f t="shared" si="6"/>
        <v>53.238612620142078</v>
      </c>
      <c r="P88" s="20">
        <v>14.3</v>
      </c>
      <c r="Q88" s="19">
        <v>536</v>
      </c>
      <c r="R88" s="20">
        <v>8.4</v>
      </c>
      <c r="S88" s="20">
        <v>7</v>
      </c>
      <c r="T88" s="20">
        <v>140</v>
      </c>
      <c r="U88" s="20">
        <v>1.1000000000000001</v>
      </c>
      <c r="V88" s="20">
        <v>1.3</v>
      </c>
      <c r="W88" s="20">
        <v>20.6</v>
      </c>
      <c r="X88" s="21">
        <v>1.46</v>
      </c>
      <c r="Y88" s="20">
        <v>7.1</v>
      </c>
      <c r="Z88" s="19">
        <v>281</v>
      </c>
      <c r="AA88" s="20">
        <v>6.9</v>
      </c>
      <c r="AB88" s="19">
        <v>90.5</v>
      </c>
      <c r="AC88" s="19">
        <v>4029</v>
      </c>
      <c r="AD88" s="20">
        <v>9.9</v>
      </c>
      <c r="AE88" s="19">
        <v>2600.5</v>
      </c>
      <c r="AF88" s="19">
        <v>576</v>
      </c>
      <c r="AG88" s="19">
        <v>359</v>
      </c>
      <c r="AH88" s="19">
        <v>1274</v>
      </c>
      <c r="AI88" s="20">
        <v>9.1999999999999993</v>
      </c>
      <c r="AJ88" s="20">
        <v>9.1</v>
      </c>
      <c r="AK88" s="21">
        <v>1.18</v>
      </c>
    </row>
    <row r="89" spans="1:37" x14ac:dyDescent="0.4">
      <c r="A89" t="s">
        <v>242</v>
      </c>
      <c r="B89" t="s">
        <v>156</v>
      </c>
      <c r="C89">
        <v>52</v>
      </c>
      <c r="D89" s="20">
        <v>19.100000000000001</v>
      </c>
      <c r="E89" s="19">
        <v>1481</v>
      </c>
      <c r="F89" s="20">
        <v>62.1</v>
      </c>
      <c r="G89" s="20">
        <f t="shared" si="4"/>
        <v>16.772451046590142</v>
      </c>
      <c r="H89">
        <v>60.5</v>
      </c>
      <c r="I89" s="20">
        <f t="shared" si="5"/>
        <v>36.765698852126945</v>
      </c>
      <c r="J89" s="21">
        <v>18.260000000000002</v>
      </c>
      <c r="K89" s="20">
        <f t="shared" si="7"/>
        <v>11.096556380823767</v>
      </c>
      <c r="L89" s="20">
        <v>11.9</v>
      </c>
      <c r="M89" s="21">
        <v>1.56</v>
      </c>
      <c r="N89" s="20">
        <v>135</v>
      </c>
      <c r="O89" s="20">
        <f t="shared" si="6"/>
        <v>36.46185010128292</v>
      </c>
      <c r="P89" s="20">
        <v>5.0999999999999996</v>
      </c>
      <c r="Q89" s="19">
        <v>409</v>
      </c>
      <c r="R89" s="20">
        <v>8.8000000000000007</v>
      </c>
      <c r="S89" s="20">
        <v>3.2</v>
      </c>
      <c r="T89" s="20">
        <v>57</v>
      </c>
      <c r="U89" s="20">
        <v>0.5</v>
      </c>
      <c r="V89" s="20">
        <v>0.8</v>
      </c>
      <c r="W89" s="20">
        <v>14.1</v>
      </c>
      <c r="X89" s="21">
        <v>0.9</v>
      </c>
      <c r="Y89" s="20">
        <v>6.5</v>
      </c>
      <c r="Z89" s="19">
        <v>168</v>
      </c>
      <c r="AA89" s="20">
        <v>4.7</v>
      </c>
      <c r="AB89" s="19">
        <v>24</v>
      </c>
      <c r="AC89" s="19">
        <v>2435</v>
      </c>
      <c r="AD89" s="20">
        <v>6.3</v>
      </c>
      <c r="AE89" s="19">
        <v>1896.5</v>
      </c>
      <c r="AF89" s="19">
        <v>497.5</v>
      </c>
      <c r="AG89" s="19">
        <v>217</v>
      </c>
      <c r="AH89" s="19">
        <v>926</v>
      </c>
      <c r="AI89" s="20">
        <v>6.5</v>
      </c>
      <c r="AJ89" s="20">
        <v>6.2</v>
      </c>
      <c r="AK89" s="21">
        <v>0.77</v>
      </c>
    </row>
    <row r="90" spans="1:37" x14ac:dyDescent="0.4">
      <c r="A90" t="s">
        <v>243</v>
      </c>
      <c r="B90" t="s">
        <v>156</v>
      </c>
      <c r="C90">
        <v>51</v>
      </c>
      <c r="D90" s="20">
        <v>22.1</v>
      </c>
      <c r="E90" s="19">
        <v>1674</v>
      </c>
      <c r="F90" s="20">
        <v>58.4</v>
      </c>
      <c r="G90" s="20">
        <f t="shared" si="4"/>
        <v>13.954599761051373</v>
      </c>
      <c r="H90">
        <v>68.099999999999994</v>
      </c>
      <c r="I90" s="20">
        <f t="shared" si="5"/>
        <v>36.612903225806448</v>
      </c>
      <c r="J90" s="21">
        <v>21.17</v>
      </c>
      <c r="K90" s="20">
        <f t="shared" si="7"/>
        <v>11.381720430107528</v>
      </c>
      <c r="L90" s="20">
        <v>8.9</v>
      </c>
      <c r="M90" s="21">
        <v>1.17</v>
      </c>
      <c r="N90" s="20">
        <v>201.2</v>
      </c>
      <c r="O90" s="20">
        <f t="shared" si="6"/>
        <v>48.076463560334524</v>
      </c>
      <c r="P90" s="20">
        <v>11.3</v>
      </c>
      <c r="Q90" s="19">
        <v>445</v>
      </c>
      <c r="R90" s="20">
        <v>1.2</v>
      </c>
      <c r="S90" s="20">
        <v>9.5</v>
      </c>
      <c r="T90" s="20">
        <v>168</v>
      </c>
      <c r="U90" s="20">
        <v>1.3</v>
      </c>
      <c r="V90" s="20">
        <v>1.3</v>
      </c>
      <c r="W90" s="20">
        <v>22.6</v>
      </c>
      <c r="X90" s="21">
        <v>0.89</v>
      </c>
      <c r="Y90" s="20">
        <v>4.8</v>
      </c>
      <c r="Z90" s="19">
        <v>183</v>
      </c>
      <c r="AA90" s="20">
        <v>4.0999999999999996</v>
      </c>
      <c r="AB90" s="19">
        <v>52.5</v>
      </c>
      <c r="AC90" s="19">
        <v>4536</v>
      </c>
      <c r="AD90" s="20">
        <v>11.6</v>
      </c>
      <c r="AE90" s="19">
        <v>1600</v>
      </c>
      <c r="AF90" s="19">
        <v>507.5</v>
      </c>
      <c r="AG90" s="19">
        <v>237</v>
      </c>
      <c r="AH90" s="19">
        <v>832</v>
      </c>
      <c r="AI90" s="20">
        <v>6</v>
      </c>
      <c r="AJ90" s="20">
        <v>5.9</v>
      </c>
      <c r="AK90" s="21">
        <v>0.83</v>
      </c>
    </row>
    <row r="91" spans="1:37" x14ac:dyDescent="0.4">
      <c r="A91" t="s">
        <v>244</v>
      </c>
      <c r="B91" t="s">
        <v>156</v>
      </c>
      <c r="C91">
        <v>53</v>
      </c>
      <c r="D91" s="20">
        <v>20.2</v>
      </c>
      <c r="E91" s="19">
        <v>2443</v>
      </c>
      <c r="F91" s="20">
        <v>79</v>
      </c>
      <c r="G91" s="20">
        <f t="shared" si="4"/>
        <v>12.93491608677855</v>
      </c>
      <c r="H91">
        <v>81.599999999999994</v>
      </c>
      <c r="I91" s="20">
        <f t="shared" si="5"/>
        <v>30.061399918133443</v>
      </c>
      <c r="J91" s="21">
        <v>22.51</v>
      </c>
      <c r="K91" s="20">
        <f t="shared" si="7"/>
        <v>8.2926729431027422</v>
      </c>
      <c r="L91" s="20">
        <v>14.7</v>
      </c>
      <c r="M91" s="21">
        <v>1.88</v>
      </c>
      <c r="N91" s="20">
        <v>340</v>
      </c>
      <c r="O91" s="20">
        <f t="shared" si="6"/>
        <v>55.669259107654526</v>
      </c>
      <c r="P91" s="20">
        <v>22.8</v>
      </c>
      <c r="Q91" s="19">
        <v>301</v>
      </c>
      <c r="R91" s="20">
        <v>4.7</v>
      </c>
      <c r="S91" s="20">
        <v>10.1</v>
      </c>
      <c r="T91" s="20">
        <v>185</v>
      </c>
      <c r="U91" s="20">
        <v>1</v>
      </c>
      <c r="V91" s="20">
        <v>0.7</v>
      </c>
      <c r="W91" s="20">
        <v>14</v>
      </c>
      <c r="X91" s="21">
        <v>0.88</v>
      </c>
      <c r="Y91" s="20">
        <v>1.4</v>
      </c>
      <c r="Z91" s="19">
        <v>235</v>
      </c>
      <c r="AA91" s="20">
        <v>5.2</v>
      </c>
      <c r="AB91" s="19">
        <v>67</v>
      </c>
      <c r="AC91" s="19">
        <v>4120</v>
      </c>
      <c r="AD91" s="20">
        <v>10.5</v>
      </c>
      <c r="AE91" s="19">
        <v>1745</v>
      </c>
      <c r="AF91" s="19">
        <v>255</v>
      </c>
      <c r="AG91" s="19">
        <v>264</v>
      </c>
      <c r="AH91" s="19">
        <v>941</v>
      </c>
      <c r="AI91" s="20">
        <v>6.7</v>
      </c>
      <c r="AJ91" s="20">
        <v>8.6999999999999993</v>
      </c>
      <c r="AK91" s="21">
        <v>1.1399999999999999</v>
      </c>
    </row>
    <row r="92" spans="1:37" x14ac:dyDescent="0.4">
      <c r="A92" t="s">
        <v>245</v>
      </c>
      <c r="B92" t="s">
        <v>156</v>
      </c>
      <c r="C92">
        <v>51</v>
      </c>
      <c r="D92" s="20">
        <v>19.5</v>
      </c>
      <c r="E92" s="19">
        <v>1576</v>
      </c>
      <c r="F92" s="20">
        <v>61</v>
      </c>
      <c r="G92" s="20">
        <f t="shared" si="4"/>
        <v>15.482233502538071</v>
      </c>
      <c r="H92">
        <v>48.8</v>
      </c>
      <c r="I92" s="20">
        <f t="shared" si="5"/>
        <v>27.868020304568525</v>
      </c>
      <c r="J92" s="21">
        <v>15.11</v>
      </c>
      <c r="K92" s="20">
        <f t="shared" si="7"/>
        <v>8.6288071065989858</v>
      </c>
      <c r="L92" s="20">
        <v>8.9</v>
      </c>
      <c r="M92" s="21">
        <v>2.37</v>
      </c>
      <c r="N92" s="20">
        <v>220</v>
      </c>
      <c r="O92" s="20">
        <f t="shared" si="6"/>
        <v>55.837563451776653</v>
      </c>
      <c r="P92" s="20">
        <v>14</v>
      </c>
      <c r="Q92" s="19">
        <v>208</v>
      </c>
      <c r="R92" s="20">
        <v>4</v>
      </c>
      <c r="S92" s="20">
        <v>9.8000000000000007</v>
      </c>
      <c r="T92" s="20">
        <v>274.5</v>
      </c>
      <c r="U92" s="20">
        <v>1.2</v>
      </c>
      <c r="V92" s="20">
        <v>0.9</v>
      </c>
      <c r="W92" s="20">
        <v>23.3</v>
      </c>
      <c r="X92" s="21">
        <v>1.63</v>
      </c>
      <c r="Y92" s="20">
        <v>10.7</v>
      </c>
      <c r="Z92" s="19">
        <v>370</v>
      </c>
      <c r="AA92" s="20">
        <v>6.3</v>
      </c>
      <c r="AB92" s="19">
        <v>106.5</v>
      </c>
      <c r="AC92" s="19">
        <v>1936</v>
      </c>
      <c r="AD92" s="20">
        <v>4.8</v>
      </c>
      <c r="AE92" s="19">
        <v>2517</v>
      </c>
      <c r="AF92" s="19">
        <v>488</v>
      </c>
      <c r="AG92" s="19">
        <v>353</v>
      </c>
      <c r="AH92" s="19">
        <v>1217</v>
      </c>
      <c r="AI92" s="20">
        <v>7.9</v>
      </c>
      <c r="AJ92" s="20">
        <v>7.4</v>
      </c>
      <c r="AK92" s="21">
        <v>1.21</v>
      </c>
    </row>
    <row r="93" spans="1:37" x14ac:dyDescent="0.4">
      <c r="A93" t="s">
        <v>246</v>
      </c>
      <c r="B93" t="s">
        <v>156</v>
      </c>
      <c r="C93">
        <v>50</v>
      </c>
      <c r="D93" s="20">
        <v>23.4</v>
      </c>
      <c r="E93" s="19">
        <v>1856</v>
      </c>
      <c r="F93" s="20">
        <v>97.2</v>
      </c>
      <c r="G93" s="20">
        <f t="shared" si="4"/>
        <v>20.948275862068964</v>
      </c>
      <c r="H93">
        <v>89.6</v>
      </c>
      <c r="I93" s="20">
        <f t="shared" si="5"/>
        <v>43.448275862068961</v>
      </c>
      <c r="J93" s="21">
        <v>25.33</v>
      </c>
      <c r="K93" s="20">
        <f t="shared" si="7"/>
        <v>12.282866379310343</v>
      </c>
      <c r="L93" s="20">
        <v>11.2</v>
      </c>
      <c r="M93" s="21">
        <v>6.08</v>
      </c>
      <c r="N93" s="20">
        <v>156.6</v>
      </c>
      <c r="O93" s="20">
        <f t="shared" si="6"/>
        <v>33.75</v>
      </c>
      <c r="P93" s="20">
        <v>12</v>
      </c>
      <c r="Q93" s="19">
        <v>430</v>
      </c>
      <c r="R93" s="20">
        <v>12</v>
      </c>
      <c r="S93" s="20">
        <v>7.6</v>
      </c>
      <c r="T93" s="20">
        <v>234</v>
      </c>
      <c r="U93" s="20">
        <v>0.9</v>
      </c>
      <c r="V93" s="20">
        <v>1.4</v>
      </c>
      <c r="W93" s="20">
        <v>23.3</v>
      </c>
      <c r="X93" s="21">
        <v>1.33</v>
      </c>
      <c r="Y93" s="20">
        <v>13.7</v>
      </c>
      <c r="Z93" s="19">
        <v>234</v>
      </c>
      <c r="AA93" s="20">
        <v>6.5</v>
      </c>
      <c r="AB93" s="19">
        <v>60</v>
      </c>
      <c r="AC93" s="19">
        <v>3884</v>
      </c>
      <c r="AD93" s="20">
        <v>9.9</v>
      </c>
      <c r="AE93" s="19">
        <v>2426</v>
      </c>
      <c r="AF93" s="19">
        <v>664</v>
      </c>
      <c r="AG93" s="19">
        <v>287</v>
      </c>
      <c r="AH93" s="19">
        <v>1373</v>
      </c>
      <c r="AI93" s="20">
        <v>9</v>
      </c>
      <c r="AJ93" s="20">
        <v>7.2</v>
      </c>
      <c r="AK93" s="21">
        <v>0.88</v>
      </c>
    </row>
    <row r="94" spans="1:37" x14ac:dyDescent="0.4">
      <c r="A94" t="s">
        <v>247</v>
      </c>
      <c r="B94" t="s">
        <v>156</v>
      </c>
      <c r="C94">
        <v>50</v>
      </c>
      <c r="D94" s="20">
        <v>20.2</v>
      </c>
      <c r="E94" s="19">
        <v>2035</v>
      </c>
      <c r="F94" s="20">
        <v>73.2</v>
      </c>
      <c r="G94" s="20">
        <f t="shared" si="4"/>
        <v>14.38820638820639</v>
      </c>
      <c r="H94">
        <v>52.4</v>
      </c>
      <c r="I94" s="20">
        <f t="shared" si="5"/>
        <v>23.17444717444717</v>
      </c>
      <c r="J94" s="21">
        <v>11.17</v>
      </c>
      <c r="K94" s="20">
        <f t="shared" si="7"/>
        <v>4.9400491400491404</v>
      </c>
      <c r="L94" s="20">
        <v>9.5</v>
      </c>
      <c r="M94" s="21">
        <v>3.41</v>
      </c>
      <c r="N94" s="20">
        <v>308.2</v>
      </c>
      <c r="O94" s="20">
        <f t="shared" si="6"/>
        <v>60.579852579852577</v>
      </c>
      <c r="P94" s="20">
        <v>17</v>
      </c>
      <c r="Q94" s="19">
        <v>341</v>
      </c>
      <c r="R94" s="20">
        <v>11.2</v>
      </c>
      <c r="S94" s="20">
        <v>9.1999999999999993</v>
      </c>
      <c r="T94" s="20">
        <v>175.5</v>
      </c>
      <c r="U94" s="20">
        <v>0.4</v>
      </c>
      <c r="V94" s="20">
        <v>0.7</v>
      </c>
      <c r="W94" s="20">
        <v>22.5</v>
      </c>
      <c r="X94" s="21">
        <v>1.56</v>
      </c>
      <c r="Y94" s="20">
        <v>7.1</v>
      </c>
      <c r="Z94" s="19">
        <v>675</v>
      </c>
      <c r="AA94" s="20">
        <v>6.1</v>
      </c>
      <c r="AB94" s="19">
        <v>164</v>
      </c>
      <c r="AC94" s="19">
        <v>3729</v>
      </c>
      <c r="AD94" s="20">
        <v>9.1999999999999993</v>
      </c>
      <c r="AE94" s="19">
        <v>3408</v>
      </c>
      <c r="AF94" s="19">
        <v>345</v>
      </c>
      <c r="AG94" s="19">
        <v>314</v>
      </c>
      <c r="AH94" s="19">
        <v>1061</v>
      </c>
      <c r="AI94" s="20">
        <v>8</v>
      </c>
      <c r="AJ94" s="20">
        <v>7.3</v>
      </c>
      <c r="AK94" s="21">
        <v>1.24</v>
      </c>
    </row>
    <row r="95" spans="1:37" x14ac:dyDescent="0.4">
      <c r="A95" t="s">
        <v>248</v>
      </c>
      <c r="B95" t="s">
        <v>156</v>
      </c>
      <c r="C95">
        <v>51</v>
      </c>
      <c r="D95" s="20">
        <v>17.7</v>
      </c>
      <c r="E95" s="19">
        <v>1710</v>
      </c>
      <c r="F95" s="20">
        <v>77.2</v>
      </c>
      <c r="G95" s="20">
        <f t="shared" si="4"/>
        <v>18.058479532163744</v>
      </c>
      <c r="H95">
        <v>60.8</v>
      </c>
      <c r="I95" s="20">
        <f t="shared" si="5"/>
        <v>31.999999999999996</v>
      </c>
      <c r="J95" s="21">
        <v>16.28</v>
      </c>
      <c r="K95" s="20">
        <f t="shared" si="7"/>
        <v>8.5684210526315798</v>
      </c>
      <c r="L95" s="20">
        <v>10.6</v>
      </c>
      <c r="M95" s="21">
        <v>2.3199999999999998</v>
      </c>
      <c r="N95" s="20">
        <v>206.1</v>
      </c>
      <c r="O95" s="20">
        <f t="shared" si="6"/>
        <v>48.210526315789473</v>
      </c>
      <c r="P95" s="20">
        <v>11.9</v>
      </c>
      <c r="Q95" s="19">
        <v>262</v>
      </c>
      <c r="R95" s="20">
        <v>33.9</v>
      </c>
      <c r="S95" s="20">
        <v>7.8</v>
      </c>
      <c r="T95" s="20">
        <v>156.5</v>
      </c>
      <c r="U95" s="20">
        <v>0.5</v>
      </c>
      <c r="V95" s="20">
        <v>0.8</v>
      </c>
      <c r="W95" s="20">
        <v>12.8</v>
      </c>
      <c r="X95" s="21">
        <v>1.38</v>
      </c>
      <c r="Y95" s="20">
        <v>2.4</v>
      </c>
      <c r="Z95" s="19">
        <v>269</v>
      </c>
      <c r="AA95" s="20">
        <v>4.5</v>
      </c>
      <c r="AB95" s="19">
        <v>43</v>
      </c>
      <c r="AC95" s="19">
        <v>5667</v>
      </c>
      <c r="AD95" s="20">
        <v>14.3</v>
      </c>
      <c r="AE95" s="19">
        <v>2017.5</v>
      </c>
      <c r="AF95" s="19">
        <v>349</v>
      </c>
      <c r="AG95" s="19">
        <v>222</v>
      </c>
      <c r="AH95" s="19">
        <v>1008</v>
      </c>
      <c r="AI95" s="20">
        <v>7.3</v>
      </c>
      <c r="AJ95" s="20">
        <v>7</v>
      </c>
      <c r="AK95" s="21">
        <v>0.95</v>
      </c>
    </row>
    <row r="96" spans="1:37" x14ac:dyDescent="0.4">
      <c r="A96" t="s">
        <v>249</v>
      </c>
      <c r="B96" t="s">
        <v>156</v>
      </c>
      <c r="C96">
        <v>52</v>
      </c>
      <c r="D96" s="20">
        <v>21.8</v>
      </c>
      <c r="E96" s="19">
        <v>1987</v>
      </c>
      <c r="F96" s="20">
        <v>76.7</v>
      </c>
      <c r="G96" s="20">
        <f t="shared" si="4"/>
        <v>15.440362355309512</v>
      </c>
      <c r="H96">
        <v>52.9</v>
      </c>
      <c r="I96" s="20">
        <f t="shared" si="5"/>
        <v>23.960744841469548</v>
      </c>
      <c r="J96" s="21">
        <v>13.41</v>
      </c>
      <c r="K96" s="20">
        <f t="shared" si="7"/>
        <v>6.0739808756919977</v>
      </c>
      <c r="L96" s="20">
        <v>8.3000000000000007</v>
      </c>
      <c r="M96" s="21">
        <v>2.2000000000000002</v>
      </c>
      <c r="N96" s="20">
        <v>294.3</v>
      </c>
      <c r="O96" s="20">
        <f t="shared" si="6"/>
        <v>59.245093105183699</v>
      </c>
      <c r="P96" s="20">
        <v>16</v>
      </c>
      <c r="Q96" s="19">
        <v>531</v>
      </c>
      <c r="R96" s="20">
        <v>4.0999999999999996</v>
      </c>
      <c r="S96" s="20">
        <v>6.7</v>
      </c>
      <c r="T96" s="20">
        <v>330.5</v>
      </c>
      <c r="U96" s="20">
        <v>1.1000000000000001</v>
      </c>
      <c r="V96" s="20">
        <v>1.3</v>
      </c>
      <c r="W96" s="20">
        <v>19.5</v>
      </c>
      <c r="X96" s="21">
        <v>1.28</v>
      </c>
      <c r="Y96" s="20">
        <v>7.1</v>
      </c>
      <c r="Z96" s="19">
        <v>464</v>
      </c>
      <c r="AA96" s="20">
        <v>6.2</v>
      </c>
      <c r="AB96" s="19">
        <v>131</v>
      </c>
      <c r="AC96" s="19">
        <v>3836</v>
      </c>
      <c r="AD96" s="20">
        <v>9.4</v>
      </c>
      <c r="AE96" s="19">
        <v>2816</v>
      </c>
      <c r="AF96" s="19">
        <v>675.5</v>
      </c>
      <c r="AG96" s="19">
        <v>271</v>
      </c>
      <c r="AH96" s="19">
        <v>1171</v>
      </c>
      <c r="AI96" s="20">
        <v>9.1</v>
      </c>
      <c r="AJ96" s="20">
        <v>7.8</v>
      </c>
      <c r="AK96" s="21">
        <v>1.0900000000000001</v>
      </c>
    </row>
    <row r="97" spans="1:37" x14ac:dyDescent="0.4">
      <c r="A97" t="s">
        <v>250</v>
      </c>
      <c r="B97" t="s">
        <v>156</v>
      </c>
      <c r="C97">
        <v>52</v>
      </c>
      <c r="D97" s="20">
        <v>27</v>
      </c>
      <c r="E97" s="19">
        <v>1758</v>
      </c>
      <c r="F97" s="20">
        <v>63.9</v>
      </c>
      <c r="G97" s="20">
        <f t="shared" si="4"/>
        <v>14.53924914675768</v>
      </c>
      <c r="H97">
        <v>60.2</v>
      </c>
      <c r="I97" s="20">
        <f t="shared" si="5"/>
        <v>30.81911262798635</v>
      </c>
      <c r="J97" s="21">
        <v>25.5</v>
      </c>
      <c r="K97" s="20">
        <f t="shared" si="7"/>
        <v>13.054607508532424</v>
      </c>
      <c r="L97" s="20">
        <v>7.7</v>
      </c>
      <c r="M97" s="21">
        <v>1.44</v>
      </c>
      <c r="N97" s="20">
        <v>234.9</v>
      </c>
      <c r="O97" s="20">
        <f t="shared" si="6"/>
        <v>53.447098976109217</v>
      </c>
      <c r="P97" s="20">
        <v>12.2</v>
      </c>
      <c r="Q97" s="19">
        <v>309</v>
      </c>
      <c r="R97" s="20">
        <v>11.5</v>
      </c>
      <c r="S97" s="20">
        <v>5.2</v>
      </c>
      <c r="T97" s="20">
        <v>216</v>
      </c>
      <c r="U97" s="20">
        <v>0.6</v>
      </c>
      <c r="V97" s="20">
        <v>1.1000000000000001</v>
      </c>
      <c r="W97" s="20">
        <v>17.8</v>
      </c>
      <c r="X97" s="21">
        <v>0.73</v>
      </c>
      <c r="Y97" s="20">
        <v>3.5</v>
      </c>
      <c r="Z97" s="19">
        <v>555</v>
      </c>
      <c r="AA97" s="20">
        <v>5.4</v>
      </c>
      <c r="AB97" s="19">
        <v>37</v>
      </c>
      <c r="AC97" s="19">
        <v>3890</v>
      </c>
      <c r="AD97" s="20">
        <v>10</v>
      </c>
      <c r="AE97" s="19">
        <v>2331.5</v>
      </c>
      <c r="AF97" s="19">
        <v>435</v>
      </c>
      <c r="AG97" s="19">
        <v>211</v>
      </c>
      <c r="AH97" s="19">
        <v>943</v>
      </c>
      <c r="AI97" s="20">
        <v>5.8</v>
      </c>
      <c r="AJ97" s="20">
        <v>7</v>
      </c>
      <c r="AK97" s="21">
        <v>1.28</v>
      </c>
    </row>
    <row r="98" spans="1:37" x14ac:dyDescent="0.4">
      <c r="A98" t="s">
        <v>251</v>
      </c>
      <c r="B98" t="s">
        <v>156</v>
      </c>
      <c r="C98">
        <v>53</v>
      </c>
      <c r="D98" s="20">
        <v>16.8</v>
      </c>
      <c r="E98" s="19">
        <v>2343</v>
      </c>
      <c r="F98" s="20">
        <v>76.2</v>
      </c>
      <c r="G98" s="20">
        <f t="shared" si="4"/>
        <v>13.008962868117798</v>
      </c>
      <c r="H98">
        <v>94.3</v>
      </c>
      <c r="I98" s="20">
        <f t="shared" si="5"/>
        <v>36.222791293213824</v>
      </c>
      <c r="J98" s="21">
        <v>30</v>
      </c>
      <c r="K98" s="20">
        <f t="shared" si="7"/>
        <v>11.523687580025609</v>
      </c>
      <c r="L98" s="20">
        <v>13.4</v>
      </c>
      <c r="M98" s="21">
        <v>2.14</v>
      </c>
      <c r="N98" s="20">
        <v>296.3</v>
      </c>
      <c r="O98" s="20">
        <f t="shared" si="6"/>
        <v>50.584720443875376</v>
      </c>
      <c r="P98" s="20">
        <v>17</v>
      </c>
      <c r="Q98" s="19">
        <v>341</v>
      </c>
      <c r="R98" s="20">
        <v>3.9</v>
      </c>
      <c r="S98" s="20">
        <v>8.9</v>
      </c>
      <c r="T98" s="20">
        <v>280.5</v>
      </c>
      <c r="U98" s="20">
        <v>1</v>
      </c>
      <c r="V98" s="20">
        <v>0.9</v>
      </c>
      <c r="W98" s="20">
        <v>15</v>
      </c>
      <c r="X98" s="21">
        <v>1.1200000000000001</v>
      </c>
      <c r="Y98" s="20">
        <v>2.2000000000000002</v>
      </c>
      <c r="Z98" s="19">
        <v>304</v>
      </c>
      <c r="AA98" s="20">
        <v>6.3</v>
      </c>
      <c r="AB98" s="19">
        <v>89.5</v>
      </c>
      <c r="AC98" s="19">
        <v>4037</v>
      </c>
      <c r="AD98" s="20">
        <v>10.199999999999999</v>
      </c>
      <c r="AE98" s="19">
        <v>2535.5</v>
      </c>
      <c r="AF98" s="19">
        <v>657.5</v>
      </c>
      <c r="AG98" s="19">
        <v>283</v>
      </c>
      <c r="AH98" s="19">
        <v>1147</v>
      </c>
      <c r="AI98" s="20">
        <v>7.9</v>
      </c>
      <c r="AJ98" s="20">
        <v>8.9</v>
      </c>
      <c r="AK98" s="21">
        <v>1.21</v>
      </c>
    </row>
    <row r="99" spans="1:37" x14ac:dyDescent="0.4">
      <c r="A99" t="s">
        <v>252</v>
      </c>
      <c r="B99" t="s">
        <v>156</v>
      </c>
      <c r="C99">
        <v>50</v>
      </c>
      <c r="D99" s="20">
        <v>21</v>
      </c>
      <c r="E99" s="19">
        <v>1807</v>
      </c>
      <c r="F99" s="20">
        <v>92</v>
      </c>
      <c r="G99" s="20">
        <f t="shared" si="4"/>
        <v>20.365246264526839</v>
      </c>
      <c r="H99">
        <v>77.8</v>
      </c>
      <c r="I99" s="20">
        <f t="shared" si="5"/>
        <v>38.74930824571112</v>
      </c>
      <c r="J99" s="21">
        <v>23.81</v>
      </c>
      <c r="K99" s="20">
        <f t="shared" si="7"/>
        <v>11.858882125069176</v>
      </c>
      <c r="L99" s="20">
        <v>12.6</v>
      </c>
      <c r="M99" s="21">
        <v>2.48</v>
      </c>
      <c r="N99" s="20">
        <v>176</v>
      </c>
      <c r="O99" s="20">
        <f t="shared" si="6"/>
        <v>38.959601549529602</v>
      </c>
      <c r="P99" s="20">
        <v>14.5</v>
      </c>
      <c r="Q99" s="19">
        <v>370</v>
      </c>
      <c r="R99" s="20">
        <v>7.1</v>
      </c>
      <c r="S99" s="20">
        <v>6.3</v>
      </c>
      <c r="T99" s="20">
        <v>263</v>
      </c>
      <c r="U99" s="20">
        <v>0.4</v>
      </c>
      <c r="V99" s="20">
        <v>0.8</v>
      </c>
      <c r="W99" s="20">
        <v>18.399999999999999</v>
      </c>
      <c r="X99" s="21">
        <v>1.1200000000000001</v>
      </c>
      <c r="Y99" s="20">
        <v>4.2</v>
      </c>
      <c r="Z99" s="19">
        <v>267</v>
      </c>
      <c r="AA99" s="20">
        <v>6</v>
      </c>
      <c r="AB99" s="19">
        <v>62.5</v>
      </c>
      <c r="AC99" s="19">
        <v>4388</v>
      </c>
      <c r="AD99" s="20">
        <v>11.1</v>
      </c>
      <c r="AE99" s="19">
        <v>2261.5</v>
      </c>
      <c r="AF99" s="19">
        <v>575.5</v>
      </c>
      <c r="AG99" s="19">
        <v>286</v>
      </c>
      <c r="AH99" s="19">
        <v>1182</v>
      </c>
      <c r="AI99" s="20">
        <v>7.9</v>
      </c>
      <c r="AJ99" s="20">
        <v>8.1999999999999993</v>
      </c>
      <c r="AK99" s="21">
        <v>0.9</v>
      </c>
    </row>
    <row r="100" spans="1:37" x14ac:dyDescent="0.4">
      <c r="A100" t="s">
        <v>253</v>
      </c>
      <c r="B100" t="s">
        <v>156</v>
      </c>
      <c r="C100">
        <v>53</v>
      </c>
      <c r="D100" s="20">
        <v>22.8</v>
      </c>
      <c r="E100" s="19">
        <v>2144</v>
      </c>
      <c r="F100" s="20">
        <v>85.7</v>
      </c>
      <c r="G100" s="20">
        <f t="shared" si="4"/>
        <v>15.988805970149253</v>
      </c>
      <c r="H100">
        <v>84.4</v>
      </c>
      <c r="I100" s="20">
        <f t="shared" si="5"/>
        <v>35.429104477611936</v>
      </c>
      <c r="J100" s="21">
        <v>25.18</v>
      </c>
      <c r="K100" s="20">
        <f t="shared" si="7"/>
        <v>10.569962686567164</v>
      </c>
      <c r="L100" s="20">
        <v>13</v>
      </c>
      <c r="M100" s="21">
        <v>4.32</v>
      </c>
      <c r="N100" s="20">
        <v>235.9</v>
      </c>
      <c r="O100" s="20">
        <f t="shared" si="6"/>
        <v>44.011194029850749</v>
      </c>
      <c r="P100" s="20">
        <v>10.7</v>
      </c>
      <c r="Q100" s="19">
        <v>461</v>
      </c>
      <c r="R100" s="20">
        <v>27.7</v>
      </c>
      <c r="S100" s="20">
        <v>8.1</v>
      </c>
      <c r="T100" s="20">
        <v>97</v>
      </c>
      <c r="U100" s="20">
        <v>0.7</v>
      </c>
      <c r="V100" s="20">
        <v>1.6</v>
      </c>
      <c r="W100" s="20">
        <v>18.100000000000001</v>
      </c>
      <c r="X100" s="21">
        <v>1.33</v>
      </c>
      <c r="Y100" s="20">
        <v>8.9</v>
      </c>
      <c r="Z100" s="19">
        <v>194</v>
      </c>
      <c r="AA100" s="20">
        <v>7.3</v>
      </c>
      <c r="AB100" s="19">
        <v>41.5</v>
      </c>
      <c r="AC100" s="19">
        <v>5556</v>
      </c>
      <c r="AD100" s="20">
        <v>14.3</v>
      </c>
      <c r="AE100" s="19">
        <v>2338</v>
      </c>
      <c r="AF100" s="19">
        <v>605</v>
      </c>
      <c r="AG100" s="19">
        <v>234</v>
      </c>
      <c r="AH100" s="19">
        <v>1234</v>
      </c>
      <c r="AI100" s="20">
        <v>8.1</v>
      </c>
      <c r="AJ100" s="20">
        <v>8</v>
      </c>
      <c r="AK100" s="21">
        <v>1.01</v>
      </c>
    </row>
    <row r="101" spans="1:37" x14ac:dyDescent="0.4">
      <c r="A101" t="s">
        <v>254</v>
      </c>
      <c r="B101" t="s">
        <v>156</v>
      </c>
      <c r="C101">
        <v>51</v>
      </c>
      <c r="D101" s="20">
        <v>20.7</v>
      </c>
      <c r="E101" s="19">
        <v>1846</v>
      </c>
      <c r="F101" s="20">
        <v>63.7</v>
      </c>
      <c r="G101" s="20">
        <f t="shared" si="4"/>
        <v>13.802816901408452</v>
      </c>
      <c r="H101">
        <v>73.3</v>
      </c>
      <c r="I101" s="20">
        <f t="shared" si="5"/>
        <v>35.736728060671716</v>
      </c>
      <c r="J101" s="21">
        <v>25.24</v>
      </c>
      <c r="K101" s="20">
        <f t="shared" si="7"/>
        <v>12.305525460455037</v>
      </c>
      <c r="L101" s="20">
        <v>11.3</v>
      </c>
      <c r="M101" s="21">
        <v>1.26</v>
      </c>
      <c r="N101" s="20">
        <v>185.2</v>
      </c>
      <c r="O101" s="20">
        <f t="shared" si="6"/>
        <v>40.130010834236188</v>
      </c>
      <c r="P101" s="20">
        <v>7.3</v>
      </c>
      <c r="Q101" s="19">
        <v>181</v>
      </c>
      <c r="R101" s="20">
        <v>1.2</v>
      </c>
      <c r="S101" s="20">
        <v>4.9000000000000004</v>
      </c>
      <c r="T101" s="20">
        <v>66</v>
      </c>
      <c r="U101" s="20">
        <v>0.8</v>
      </c>
      <c r="V101" s="20">
        <v>0.5</v>
      </c>
      <c r="W101" s="20">
        <v>14.7</v>
      </c>
      <c r="X101" s="21">
        <v>0.94</v>
      </c>
      <c r="Y101" s="20">
        <v>2.4</v>
      </c>
      <c r="Z101" s="19">
        <v>194</v>
      </c>
      <c r="AA101" s="20">
        <v>3.9</v>
      </c>
      <c r="AB101" s="19">
        <v>63</v>
      </c>
      <c r="AC101" s="19">
        <v>3150</v>
      </c>
      <c r="AD101" s="20">
        <v>7.9</v>
      </c>
      <c r="AE101" s="19">
        <v>1827.5</v>
      </c>
      <c r="AF101" s="19">
        <v>260</v>
      </c>
      <c r="AG101" s="19">
        <v>191</v>
      </c>
      <c r="AH101" s="19">
        <v>728</v>
      </c>
      <c r="AI101" s="20">
        <v>6.1</v>
      </c>
      <c r="AJ101" s="20">
        <v>9.1</v>
      </c>
      <c r="AK101" s="21">
        <v>0.65</v>
      </c>
    </row>
    <row r="102" spans="1:37" x14ac:dyDescent="0.4">
      <c r="A102" t="s">
        <v>255</v>
      </c>
      <c r="B102" t="s">
        <v>156</v>
      </c>
      <c r="C102">
        <v>50</v>
      </c>
      <c r="D102" s="20">
        <v>23.6</v>
      </c>
      <c r="E102" s="19">
        <v>1363</v>
      </c>
      <c r="F102" s="20">
        <v>53.3</v>
      </c>
      <c r="G102" s="20">
        <f t="shared" si="4"/>
        <v>15.641966250917093</v>
      </c>
      <c r="H102">
        <v>36.200000000000003</v>
      </c>
      <c r="I102" s="20">
        <f t="shared" si="5"/>
        <v>23.903154805575934</v>
      </c>
      <c r="J102" s="21">
        <v>10.38</v>
      </c>
      <c r="K102" s="20">
        <f t="shared" si="7"/>
        <v>6.8539985326485695</v>
      </c>
      <c r="L102" s="20">
        <v>5.9</v>
      </c>
      <c r="M102" s="21">
        <v>1.37</v>
      </c>
      <c r="N102" s="20">
        <v>204.9</v>
      </c>
      <c r="O102" s="20">
        <f t="shared" si="6"/>
        <v>60.132061628760091</v>
      </c>
      <c r="P102" s="20">
        <v>10.3</v>
      </c>
      <c r="Q102" s="19">
        <v>320</v>
      </c>
      <c r="R102" s="20">
        <v>4.5999999999999996</v>
      </c>
      <c r="S102" s="20">
        <v>6</v>
      </c>
      <c r="T102" s="20">
        <v>159</v>
      </c>
      <c r="U102" s="20">
        <v>0.4</v>
      </c>
      <c r="V102" s="20">
        <v>0.7</v>
      </c>
      <c r="W102" s="20">
        <v>13.2</v>
      </c>
      <c r="X102" s="21">
        <v>0.84</v>
      </c>
      <c r="Y102" s="20">
        <v>4.7</v>
      </c>
      <c r="Z102" s="19">
        <v>253</v>
      </c>
      <c r="AA102" s="20">
        <v>3.7</v>
      </c>
      <c r="AB102" s="19">
        <v>83.5</v>
      </c>
      <c r="AC102" s="19">
        <v>1979</v>
      </c>
      <c r="AD102" s="20">
        <v>4.8</v>
      </c>
      <c r="AE102" s="19">
        <v>1696.5</v>
      </c>
      <c r="AF102" s="19">
        <v>282</v>
      </c>
      <c r="AG102" s="19">
        <v>156</v>
      </c>
      <c r="AH102" s="19">
        <v>665</v>
      </c>
      <c r="AI102" s="20">
        <v>5.5</v>
      </c>
      <c r="AJ102" s="20">
        <v>5</v>
      </c>
      <c r="AK102" s="21">
        <v>0.73</v>
      </c>
    </row>
    <row r="103" spans="1:37" x14ac:dyDescent="0.4">
      <c r="A103" t="s">
        <v>256</v>
      </c>
      <c r="B103" t="s">
        <v>156</v>
      </c>
      <c r="C103">
        <v>51</v>
      </c>
      <c r="D103" s="20">
        <v>20.8</v>
      </c>
      <c r="E103" s="19">
        <v>1496</v>
      </c>
      <c r="F103" s="20">
        <v>63.2</v>
      </c>
      <c r="G103" s="20">
        <f t="shared" si="4"/>
        <v>16.898395721925137</v>
      </c>
      <c r="H103">
        <v>56.9</v>
      </c>
      <c r="I103" s="20">
        <f t="shared" si="5"/>
        <v>34.231283422459896</v>
      </c>
      <c r="J103" s="21">
        <v>11.28</v>
      </c>
      <c r="K103" s="20">
        <f t="shared" si="7"/>
        <v>6.7860962566844911</v>
      </c>
      <c r="L103" s="20">
        <v>10.8</v>
      </c>
      <c r="M103" s="21">
        <v>3.58</v>
      </c>
      <c r="N103" s="20">
        <v>182.2</v>
      </c>
      <c r="O103" s="20">
        <f t="shared" si="6"/>
        <v>48.716577540106947</v>
      </c>
      <c r="P103" s="20">
        <v>12</v>
      </c>
      <c r="Q103" s="19">
        <v>258</v>
      </c>
      <c r="R103" s="20">
        <v>21.4</v>
      </c>
      <c r="S103" s="20">
        <v>8.6999999999999993</v>
      </c>
      <c r="T103" s="20">
        <v>153.5</v>
      </c>
      <c r="U103" s="20">
        <v>0.3</v>
      </c>
      <c r="V103" s="20">
        <v>0.7</v>
      </c>
      <c r="W103" s="20">
        <v>20.6</v>
      </c>
      <c r="X103" s="21">
        <v>1.1100000000000001</v>
      </c>
      <c r="Y103" s="20">
        <v>10.1</v>
      </c>
      <c r="Z103" s="19">
        <v>237</v>
      </c>
      <c r="AA103" s="20">
        <v>4.4000000000000004</v>
      </c>
      <c r="AB103" s="19">
        <v>90.5</v>
      </c>
      <c r="AC103" s="19">
        <v>2539</v>
      </c>
      <c r="AD103" s="20">
        <v>6.4</v>
      </c>
      <c r="AE103" s="19">
        <v>2493</v>
      </c>
      <c r="AF103" s="19">
        <v>348.5</v>
      </c>
      <c r="AG103" s="19">
        <v>286</v>
      </c>
      <c r="AH103" s="19">
        <v>882</v>
      </c>
      <c r="AI103" s="20">
        <v>7.7</v>
      </c>
      <c r="AJ103" s="20">
        <v>6</v>
      </c>
      <c r="AK103" s="21">
        <v>0.97</v>
      </c>
    </row>
    <row r="104" spans="1:37" x14ac:dyDescent="0.4">
      <c r="A104" t="s">
        <v>257</v>
      </c>
      <c r="B104" t="s">
        <v>156</v>
      </c>
      <c r="C104">
        <v>58</v>
      </c>
      <c r="D104" s="20">
        <v>19.8</v>
      </c>
      <c r="E104" s="19">
        <v>1996</v>
      </c>
      <c r="F104" s="20">
        <v>84.2</v>
      </c>
      <c r="G104" s="20">
        <f t="shared" si="4"/>
        <v>16.873747494989981</v>
      </c>
      <c r="H104">
        <v>85.2</v>
      </c>
      <c r="I104" s="20">
        <f t="shared" si="5"/>
        <v>38.416833667334672</v>
      </c>
      <c r="J104" s="21">
        <v>20.85</v>
      </c>
      <c r="K104" s="20">
        <f t="shared" si="7"/>
        <v>9.4013026052104216</v>
      </c>
      <c r="L104" s="20">
        <v>13.1</v>
      </c>
      <c r="M104" s="21">
        <v>1.84</v>
      </c>
      <c r="N104" s="20">
        <v>221.2</v>
      </c>
      <c r="O104" s="20">
        <f t="shared" si="6"/>
        <v>44.328657314629254</v>
      </c>
      <c r="P104" s="20">
        <v>18.600000000000001</v>
      </c>
      <c r="Q104" s="19">
        <v>448</v>
      </c>
      <c r="R104" s="20">
        <v>19</v>
      </c>
      <c r="S104" s="20">
        <v>8.6</v>
      </c>
      <c r="T104" s="20">
        <v>520</v>
      </c>
      <c r="U104" s="20">
        <v>1</v>
      </c>
      <c r="V104" s="20">
        <v>0.9</v>
      </c>
      <c r="W104" s="20">
        <v>16.5</v>
      </c>
      <c r="X104" s="21">
        <v>1.19</v>
      </c>
      <c r="Y104" s="20">
        <v>3.2</v>
      </c>
      <c r="Z104" s="19">
        <v>477</v>
      </c>
      <c r="AA104" s="20">
        <v>6.4</v>
      </c>
      <c r="AB104" s="19">
        <v>161</v>
      </c>
      <c r="AC104" s="19">
        <v>5583</v>
      </c>
      <c r="AD104" s="20">
        <v>14.1</v>
      </c>
      <c r="AE104" s="19">
        <v>2317.5</v>
      </c>
      <c r="AF104" s="19">
        <v>511.5</v>
      </c>
      <c r="AG104" s="19">
        <v>343</v>
      </c>
      <c r="AH104" s="19">
        <v>1086</v>
      </c>
      <c r="AI104" s="20">
        <v>9.4</v>
      </c>
      <c r="AJ104" s="20">
        <v>9</v>
      </c>
      <c r="AK104" s="21">
        <v>1.25</v>
      </c>
    </row>
    <row r="105" spans="1:37" x14ac:dyDescent="0.4">
      <c r="A105" t="s">
        <v>258</v>
      </c>
      <c r="B105" t="s">
        <v>156</v>
      </c>
      <c r="C105">
        <v>52</v>
      </c>
      <c r="D105" s="20">
        <v>19.8</v>
      </c>
      <c r="E105" s="19">
        <v>1537</v>
      </c>
      <c r="F105" s="20">
        <v>68.5</v>
      </c>
      <c r="G105" s="20">
        <f t="shared" si="4"/>
        <v>17.82693558880937</v>
      </c>
      <c r="H105">
        <v>69.8</v>
      </c>
      <c r="I105" s="20">
        <f t="shared" si="5"/>
        <v>40.871828236824982</v>
      </c>
      <c r="J105" s="21">
        <v>18.02</v>
      </c>
      <c r="K105" s="20">
        <f t="shared" si="7"/>
        <v>10.551724137931034</v>
      </c>
      <c r="L105" s="20">
        <v>9.8000000000000007</v>
      </c>
      <c r="M105" s="21">
        <v>3.21</v>
      </c>
      <c r="N105" s="20">
        <v>150.80000000000001</v>
      </c>
      <c r="O105" s="20">
        <f t="shared" si="6"/>
        <v>39.24528301886793</v>
      </c>
      <c r="P105" s="20">
        <v>7.9</v>
      </c>
      <c r="Q105" s="19">
        <v>333</v>
      </c>
      <c r="R105" s="20">
        <v>10</v>
      </c>
      <c r="S105" s="20">
        <v>7</v>
      </c>
      <c r="T105" s="20">
        <v>149.5</v>
      </c>
      <c r="U105" s="20">
        <v>0.8</v>
      </c>
      <c r="V105" s="20">
        <v>0.8</v>
      </c>
      <c r="W105" s="20">
        <v>15.8</v>
      </c>
      <c r="X105" s="21">
        <v>0.92</v>
      </c>
      <c r="Y105" s="20">
        <v>11.3</v>
      </c>
      <c r="Z105" s="19">
        <v>181</v>
      </c>
      <c r="AA105" s="20">
        <v>4.5</v>
      </c>
      <c r="AB105" s="19">
        <v>49</v>
      </c>
      <c r="AC105" s="19">
        <v>3211</v>
      </c>
      <c r="AD105" s="20">
        <v>8.1</v>
      </c>
      <c r="AE105" s="19">
        <v>1662.5</v>
      </c>
      <c r="AF105" s="19">
        <v>345</v>
      </c>
      <c r="AG105" s="19">
        <v>167</v>
      </c>
      <c r="AH105" s="19">
        <v>894</v>
      </c>
      <c r="AI105" s="20">
        <v>6.1</v>
      </c>
      <c r="AJ105" s="20">
        <v>7.2</v>
      </c>
      <c r="AK105" s="21">
        <v>0.74</v>
      </c>
    </row>
    <row r="106" spans="1:37" x14ac:dyDescent="0.4">
      <c r="A106" t="s">
        <v>259</v>
      </c>
      <c r="B106" t="s">
        <v>156</v>
      </c>
      <c r="C106">
        <v>53</v>
      </c>
      <c r="D106" s="20">
        <v>18.8</v>
      </c>
      <c r="E106" s="19">
        <v>1366</v>
      </c>
      <c r="F106" s="20">
        <v>52.5</v>
      </c>
      <c r="G106" s="20">
        <f t="shared" si="4"/>
        <v>15.373352855051245</v>
      </c>
      <c r="H106">
        <v>26.1</v>
      </c>
      <c r="I106" s="20">
        <f t="shared" si="5"/>
        <v>17.19619326500732</v>
      </c>
      <c r="J106" s="21">
        <v>5.34</v>
      </c>
      <c r="K106" s="20">
        <f t="shared" si="7"/>
        <v>3.5183016105417275</v>
      </c>
      <c r="L106" s="20">
        <v>7.4</v>
      </c>
      <c r="M106" s="21">
        <v>1.69</v>
      </c>
      <c r="N106" s="20">
        <v>232</v>
      </c>
      <c r="O106" s="20">
        <f t="shared" si="6"/>
        <v>67.935578330893122</v>
      </c>
      <c r="P106" s="20">
        <v>19.100000000000001</v>
      </c>
      <c r="Q106" s="19">
        <v>360</v>
      </c>
      <c r="R106" s="20">
        <v>4.5999999999999996</v>
      </c>
      <c r="S106" s="20">
        <v>8.1</v>
      </c>
      <c r="T106" s="20">
        <v>171</v>
      </c>
      <c r="U106" s="20">
        <v>0.6</v>
      </c>
      <c r="V106" s="20">
        <v>0.5</v>
      </c>
      <c r="W106" s="20">
        <v>19.2</v>
      </c>
      <c r="X106" s="21">
        <v>1.03</v>
      </c>
      <c r="Y106" s="20">
        <v>2.6</v>
      </c>
      <c r="Z106" s="19">
        <v>417</v>
      </c>
      <c r="AA106" s="20">
        <v>4</v>
      </c>
      <c r="AB106" s="19">
        <v>100.5</v>
      </c>
      <c r="AC106" s="19">
        <v>2137</v>
      </c>
      <c r="AD106" s="20">
        <v>5.2</v>
      </c>
      <c r="AE106" s="19">
        <v>2683.5</v>
      </c>
      <c r="AF106" s="19">
        <v>319</v>
      </c>
      <c r="AG106" s="19">
        <v>333</v>
      </c>
      <c r="AH106" s="19">
        <v>806</v>
      </c>
      <c r="AI106" s="20">
        <v>7.3</v>
      </c>
      <c r="AJ106" s="20">
        <v>5.9</v>
      </c>
      <c r="AK106" s="21">
        <v>1.23</v>
      </c>
    </row>
    <row r="107" spans="1:37" x14ac:dyDescent="0.4">
      <c r="A107" t="s">
        <v>260</v>
      </c>
      <c r="B107" t="s">
        <v>156</v>
      </c>
      <c r="C107">
        <v>53</v>
      </c>
      <c r="D107" s="20">
        <v>18.600000000000001</v>
      </c>
      <c r="E107" s="19">
        <v>1649</v>
      </c>
      <c r="F107" s="20">
        <v>65.2</v>
      </c>
      <c r="G107" s="20">
        <f t="shared" si="4"/>
        <v>15.815645845967252</v>
      </c>
      <c r="H107">
        <v>47.8</v>
      </c>
      <c r="I107" s="20">
        <f t="shared" si="5"/>
        <v>26.088538508186783</v>
      </c>
      <c r="J107" s="21">
        <v>16.440000000000001</v>
      </c>
      <c r="K107" s="20">
        <f t="shared" si="7"/>
        <v>8.9727107337780492</v>
      </c>
      <c r="L107" s="20">
        <v>7</v>
      </c>
      <c r="M107" s="21">
        <v>1.32</v>
      </c>
      <c r="N107" s="20">
        <v>233.1</v>
      </c>
      <c r="O107" s="20">
        <f t="shared" si="6"/>
        <v>56.54335961188599</v>
      </c>
      <c r="P107" s="20">
        <v>16.5</v>
      </c>
      <c r="Q107" s="19">
        <v>1184</v>
      </c>
      <c r="R107" s="20">
        <v>14.1</v>
      </c>
      <c r="S107" s="20">
        <v>10.6</v>
      </c>
      <c r="T107" s="20">
        <v>204</v>
      </c>
      <c r="U107" s="20">
        <v>0.4</v>
      </c>
      <c r="V107" s="20">
        <v>0.6</v>
      </c>
      <c r="W107" s="20">
        <v>19.399999999999999</v>
      </c>
      <c r="X107" s="21">
        <v>1.3</v>
      </c>
      <c r="Y107" s="20">
        <v>4.0999999999999996</v>
      </c>
      <c r="Z107" s="19">
        <v>315</v>
      </c>
      <c r="AA107" s="20">
        <v>5.5</v>
      </c>
      <c r="AB107" s="19">
        <v>105.5</v>
      </c>
      <c r="AC107" s="19">
        <v>3217</v>
      </c>
      <c r="AD107" s="20">
        <v>8</v>
      </c>
      <c r="AE107" s="19">
        <v>2843.5</v>
      </c>
      <c r="AF107" s="19">
        <v>482</v>
      </c>
      <c r="AG107" s="19">
        <v>235</v>
      </c>
      <c r="AH107" s="19">
        <v>980</v>
      </c>
      <c r="AI107" s="20">
        <v>6.8</v>
      </c>
      <c r="AJ107" s="20">
        <v>7.3</v>
      </c>
      <c r="AK107" s="21">
        <v>1.02</v>
      </c>
    </row>
    <row r="108" spans="1:37" x14ac:dyDescent="0.4">
      <c r="A108" t="s">
        <v>261</v>
      </c>
      <c r="B108" t="s">
        <v>156</v>
      </c>
      <c r="C108">
        <v>50</v>
      </c>
      <c r="D108" s="20">
        <v>15.6</v>
      </c>
      <c r="E108" s="19">
        <v>1824</v>
      </c>
      <c r="F108" s="20">
        <v>68.2</v>
      </c>
      <c r="G108" s="20">
        <f t="shared" si="4"/>
        <v>14.956140350877192</v>
      </c>
      <c r="H108">
        <v>61.3</v>
      </c>
      <c r="I108" s="20">
        <f t="shared" si="5"/>
        <v>30.246710526315784</v>
      </c>
      <c r="J108" s="21">
        <v>21.86</v>
      </c>
      <c r="K108" s="20">
        <f t="shared" si="7"/>
        <v>10.786184210526315</v>
      </c>
      <c r="L108" s="20">
        <v>5.7</v>
      </c>
      <c r="M108" s="21">
        <v>1.01</v>
      </c>
      <c r="N108" s="20">
        <v>239.1</v>
      </c>
      <c r="O108" s="20">
        <f t="shared" si="6"/>
        <v>52.43421052631578</v>
      </c>
      <c r="P108" s="20">
        <v>11.3</v>
      </c>
      <c r="Q108" s="19">
        <v>559</v>
      </c>
      <c r="R108" s="20">
        <v>1.8</v>
      </c>
      <c r="S108" s="20">
        <v>3.1</v>
      </c>
      <c r="T108" s="20">
        <v>151.5</v>
      </c>
      <c r="U108" s="20">
        <v>0.2</v>
      </c>
      <c r="V108" s="20">
        <v>0.5</v>
      </c>
      <c r="W108" s="20">
        <v>15.4</v>
      </c>
      <c r="X108" s="21">
        <v>1.1000000000000001</v>
      </c>
      <c r="Y108" s="20">
        <v>6.3</v>
      </c>
      <c r="Z108" s="19">
        <v>161</v>
      </c>
      <c r="AA108" s="20">
        <v>4</v>
      </c>
      <c r="AB108" s="19">
        <v>40</v>
      </c>
      <c r="AC108" s="19">
        <v>3004</v>
      </c>
      <c r="AD108" s="20">
        <v>7.5</v>
      </c>
      <c r="AE108" s="19">
        <v>1578.5</v>
      </c>
      <c r="AF108" s="19">
        <v>672.5</v>
      </c>
      <c r="AG108" s="19">
        <v>205</v>
      </c>
      <c r="AH108" s="19">
        <v>936</v>
      </c>
      <c r="AI108" s="20">
        <v>5.9</v>
      </c>
      <c r="AJ108" s="20">
        <v>8.6999999999999993</v>
      </c>
      <c r="AK108" s="21">
        <v>1</v>
      </c>
    </row>
    <row r="109" spans="1:37" x14ac:dyDescent="0.4">
      <c r="A109" t="s">
        <v>262</v>
      </c>
      <c r="B109" t="s">
        <v>156</v>
      </c>
      <c r="C109">
        <v>54</v>
      </c>
      <c r="D109" s="20">
        <v>18</v>
      </c>
      <c r="E109" s="19">
        <v>2024</v>
      </c>
      <c r="F109" s="20">
        <v>72.400000000000006</v>
      </c>
      <c r="G109" s="20">
        <f t="shared" si="4"/>
        <v>14.308300395256918</v>
      </c>
      <c r="H109">
        <v>45.3</v>
      </c>
      <c r="I109" s="20">
        <f t="shared" si="5"/>
        <v>20.143280632411066</v>
      </c>
      <c r="J109" s="21">
        <v>12.31</v>
      </c>
      <c r="K109" s="20">
        <f t="shared" si="7"/>
        <v>5.4738142292490117</v>
      </c>
      <c r="L109" s="20">
        <v>9.3000000000000007</v>
      </c>
      <c r="M109" s="21">
        <v>1.83</v>
      </c>
      <c r="N109" s="20">
        <v>322.3</v>
      </c>
      <c r="O109" s="20">
        <f t="shared" si="6"/>
        <v>63.695652173913039</v>
      </c>
      <c r="P109" s="20">
        <v>16.3</v>
      </c>
      <c r="Q109" s="19">
        <v>243</v>
      </c>
      <c r="R109" s="20">
        <v>1.4</v>
      </c>
      <c r="S109" s="20">
        <v>4.5999999999999996</v>
      </c>
      <c r="T109" s="20">
        <v>122.5</v>
      </c>
      <c r="U109" s="20">
        <v>0.8</v>
      </c>
      <c r="V109" s="20">
        <v>0.8</v>
      </c>
      <c r="W109" s="20">
        <v>13</v>
      </c>
      <c r="X109" s="21">
        <v>1.2</v>
      </c>
      <c r="Y109" s="20">
        <v>3.7</v>
      </c>
      <c r="Z109" s="19">
        <v>471</v>
      </c>
      <c r="AA109" s="20">
        <v>5.5</v>
      </c>
      <c r="AB109" s="19">
        <v>110</v>
      </c>
      <c r="AC109" s="19">
        <v>3134</v>
      </c>
      <c r="AD109" s="20">
        <v>8</v>
      </c>
      <c r="AE109" s="19">
        <v>2781</v>
      </c>
      <c r="AF109" s="19">
        <v>552</v>
      </c>
      <c r="AG109" s="19">
        <v>304</v>
      </c>
      <c r="AH109" s="19">
        <v>1066</v>
      </c>
      <c r="AI109" s="20">
        <v>8.5</v>
      </c>
      <c r="AJ109" s="20">
        <v>10</v>
      </c>
      <c r="AK109" s="21">
        <v>1.33</v>
      </c>
    </row>
    <row r="110" spans="1:37" x14ac:dyDescent="0.4">
      <c r="A110" t="s">
        <v>263</v>
      </c>
      <c r="B110" t="s">
        <v>156</v>
      </c>
      <c r="C110">
        <v>54</v>
      </c>
      <c r="D110" s="20">
        <v>19.100000000000001</v>
      </c>
      <c r="E110" s="19">
        <v>2201</v>
      </c>
      <c r="F110" s="20">
        <v>76.599999999999994</v>
      </c>
      <c r="G110" s="20">
        <f t="shared" si="4"/>
        <v>13.92094502498864</v>
      </c>
      <c r="H110">
        <v>116.9</v>
      </c>
      <c r="I110" s="20">
        <f t="shared" si="5"/>
        <v>47.800999545661071</v>
      </c>
      <c r="J110" s="21">
        <v>38.57</v>
      </c>
      <c r="K110" s="20">
        <f t="shared" si="7"/>
        <v>15.771467514766016</v>
      </c>
      <c r="L110" s="20">
        <v>13.8</v>
      </c>
      <c r="M110" s="21">
        <v>1.34</v>
      </c>
      <c r="N110" s="20">
        <v>196.6</v>
      </c>
      <c r="O110" s="20">
        <f t="shared" si="6"/>
        <v>35.729213993639256</v>
      </c>
      <c r="P110" s="20">
        <v>12.6</v>
      </c>
      <c r="Q110" s="19">
        <v>312</v>
      </c>
      <c r="R110" s="20">
        <v>1.8</v>
      </c>
      <c r="S110" s="20">
        <v>5.2</v>
      </c>
      <c r="T110" s="20">
        <v>196</v>
      </c>
      <c r="U110" s="20">
        <v>1.3</v>
      </c>
      <c r="V110" s="20">
        <v>0.8</v>
      </c>
      <c r="W110" s="20">
        <v>21.1</v>
      </c>
      <c r="X110" s="21">
        <v>1.02</v>
      </c>
      <c r="Y110" s="20">
        <v>1.9</v>
      </c>
      <c r="Z110" s="19">
        <v>217</v>
      </c>
      <c r="AA110" s="20">
        <v>5.2</v>
      </c>
      <c r="AB110" s="19">
        <v>43</v>
      </c>
      <c r="AC110" s="19">
        <v>2607</v>
      </c>
      <c r="AD110" s="20">
        <v>6.7</v>
      </c>
      <c r="AE110" s="19">
        <v>2223</v>
      </c>
      <c r="AF110" s="19">
        <v>446</v>
      </c>
      <c r="AG110" s="19">
        <v>230</v>
      </c>
      <c r="AH110" s="19">
        <v>1016</v>
      </c>
      <c r="AI110" s="20">
        <v>7.2</v>
      </c>
      <c r="AJ110" s="20">
        <v>9.1</v>
      </c>
      <c r="AK110" s="21">
        <v>0.9</v>
      </c>
    </row>
    <row r="111" spans="1:37" x14ac:dyDescent="0.4">
      <c r="A111" t="s">
        <v>264</v>
      </c>
      <c r="B111" t="s">
        <v>156</v>
      </c>
      <c r="C111">
        <v>53</v>
      </c>
      <c r="D111" s="20">
        <v>20.3</v>
      </c>
      <c r="E111" s="19">
        <v>1346</v>
      </c>
      <c r="F111" s="20">
        <v>62.3</v>
      </c>
      <c r="G111" s="20">
        <f t="shared" si="4"/>
        <v>18.514115898959879</v>
      </c>
      <c r="H111">
        <v>43.4</v>
      </c>
      <c r="I111" s="20">
        <f t="shared" si="5"/>
        <v>29.019316493313518</v>
      </c>
      <c r="J111" s="21">
        <v>12.32</v>
      </c>
      <c r="K111" s="20">
        <f t="shared" si="7"/>
        <v>8.2377414561664182</v>
      </c>
      <c r="L111" s="20">
        <v>7.5</v>
      </c>
      <c r="M111" s="21">
        <v>2.23</v>
      </c>
      <c r="N111" s="20">
        <v>172.3</v>
      </c>
      <c r="O111" s="20">
        <f t="shared" si="6"/>
        <v>51.203566121842506</v>
      </c>
      <c r="P111" s="20">
        <v>10.199999999999999</v>
      </c>
      <c r="Q111" s="19">
        <v>335</v>
      </c>
      <c r="R111" s="20">
        <v>3.2</v>
      </c>
      <c r="S111" s="20">
        <v>3.9</v>
      </c>
      <c r="T111" s="20">
        <v>133.5</v>
      </c>
      <c r="U111" s="20">
        <v>0.6</v>
      </c>
      <c r="V111" s="20">
        <v>0.7</v>
      </c>
      <c r="W111" s="20">
        <v>12.8</v>
      </c>
      <c r="X111" s="21">
        <v>0.86</v>
      </c>
      <c r="Y111" s="20">
        <v>3.2</v>
      </c>
      <c r="Z111" s="19">
        <v>249</v>
      </c>
      <c r="AA111" s="20">
        <v>4.5</v>
      </c>
      <c r="AB111" s="19">
        <v>59.5</v>
      </c>
      <c r="AC111" s="19">
        <v>2578</v>
      </c>
      <c r="AD111" s="20">
        <v>6.4</v>
      </c>
      <c r="AE111" s="19">
        <v>1394</v>
      </c>
      <c r="AF111" s="19">
        <v>303.5</v>
      </c>
      <c r="AG111" s="19">
        <v>165</v>
      </c>
      <c r="AH111" s="19">
        <v>838</v>
      </c>
      <c r="AI111" s="20">
        <v>6.3</v>
      </c>
      <c r="AJ111" s="20">
        <v>7.1</v>
      </c>
      <c r="AK111" s="21">
        <v>0.74</v>
      </c>
    </row>
    <row r="112" spans="1:37" x14ac:dyDescent="0.4">
      <c r="A112" t="s">
        <v>265</v>
      </c>
      <c r="B112" t="s">
        <v>156</v>
      </c>
      <c r="C112">
        <v>53</v>
      </c>
      <c r="D112" s="20">
        <v>21.6</v>
      </c>
      <c r="E112" s="19">
        <v>1451</v>
      </c>
      <c r="F112" s="20">
        <v>60.3</v>
      </c>
      <c r="G112" s="20">
        <f t="shared" si="4"/>
        <v>16.62301860785665</v>
      </c>
      <c r="H112">
        <v>45.2</v>
      </c>
      <c r="I112" s="20">
        <f t="shared" si="5"/>
        <v>28.035837353549276</v>
      </c>
      <c r="J112" s="21">
        <v>15.92</v>
      </c>
      <c r="K112" s="20">
        <f t="shared" si="7"/>
        <v>9.8745692625775323</v>
      </c>
      <c r="L112" s="20">
        <v>6.4</v>
      </c>
      <c r="M112" s="21">
        <v>1.1299999999999999</v>
      </c>
      <c r="N112" s="20">
        <v>157.5</v>
      </c>
      <c r="O112" s="20">
        <f t="shared" si="6"/>
        <v>43.418332184700212</v>
      </c>
      <c r="P112" s="20">
        <v>16.399999999999999</v>
      </c>
      <c r="Q112" s="19">
        <v>294</v>
      </c>
      <c r="R112" s="20">
        <v>5.6</v>
      </c>
      <c r="S112" s="20">
        <v>6.5</v>
      </c>
      <c r="T112" s="20">
        <v>451.5</v>
      </c>
      <c r="U112" s="20">
        <v>0.5</v>
      </c>
      <c r="V112" s="20">
        <v>1</v>
      </c>
      <c r="W112" s="20">
        <v>12.6</v>
      </c>
      <c r="X112" s="21">
        <v>1.36</v>
      </c>
      <c r="Y112" s="20">
        <v>10.8</v>
      </c>
      <c r="Z112" s="19">
        <v>328</v>
      </c>
      <c r="AA112" s="20">
        <v>6.8</v>
      </c>
      <c r="AB112" s="19">
        <v>139</v>
      </c>
      <c r="AC112" s="19">
        <v>2504</v>
      </c>
      <c r="AD112" s="20">
        <v>6.2</v>
      </c>
      <c r="AE112" s="19">
        <v>2944.5</v>
      </c>
      <c r="AF112" s="19">
        <v>512</v>
      </c>
      <c r="AG112" s="19">
        <v>287</v>
      </c>
      <c r="AH112" s="19">
        <v>934</v>
      </c>
      <c r="AI112" s="20">
        <v>7.6</v>
      </c>
      <c r="AJ112" s="20">
        <v>8.1</v>
      </c>
      <c r="AK112" s="21">
        <v>1.1000000000000001</v>
      </c>
    </row>
    <row r="113" spans="1:37" x14ac:dyDescent="0.4">
      <c r="A113" t="s">
        <v>266</v>
      </c>
      <c r="B113" t="s">
        <v>156</v>
      </c>
      <c r="C113">
        <v>50</v>
      </c>
      <c r="D113" s="20">
        <v>19.3</v>
      </c>
      <c r="E113" s="19">
        <v>1741</v>
      </c>
      <c r="F113" s="20">
        <v>60.8</v>
      </c>
      <c r="G113" s="20">
        <f t="shared" si="4"/>
        <v>13.968983342906375</v>
      </c>
      <c r="H113">
        <v>59.4</v>
      </c>
      <c r="I113" s="20">
        <f t="shared" si="5"/>
        <v>30.706490522688114</v>
      </c>
      <c r="J113" s="21">
        <v>17.170000000000002</v>
      </c>
      <c r="K113" s="20">
        <f t="shared" si="7"/>
        <v>8.8759333716255036</v>
      </c>
      <c r="L113" s="20">
        <v>9.8000000000000007</v>
      </c>
      <c r="M113" s="21">
        <v>1.53</v>
      </c>
      <c r="N113" s="20">
        <v>213.2</v>
      </c>
      <c r="O113" s="20">
        <f t="shared" si="6"/>
        <v>48.98334290637564</v>
      </c>
      <c r="P113" s="20">
        <v>7.9</v>
      </c>
      <c r="Q113" s="19">
        <v>301</v>
      </c>
      <c r="R113" s="20">
        <v>1.5</v>
      </c>
      <c r="S113" s="20">
        <v>7.5</v>
      </c>
      <c r="T113" s="20">
        <v>94.5</v>
      </c>
      <c r="U113" s="20">
        <v>0.5</v>
      </c>
      <c r="V113" s="20">
        <v>0.8</v>
      </c>
      <c r="W113" s="20">
        <v>16.399999999999999</v>
      </c>
      <c r="X113" s="21">
        <v>0.92</v>
      </c>
      <c r="Y113" s="20">
        <v>3.8</v>
      </c>
      <c r="Z113" s="19">
        <v>214</v>
      </c>
      <c r="AA113" s="20">
        <v>4.3</v>
      </c>
      <c r="AB113" s="19">
        <v>48.5</v>
      </c>
      <c r="AC113" s="19">
        <v>2719</v>
      </c>
      <c r="AD113" s="20">
        <v>6.7</v>
      </c>
      <c r="AE113" s="19">
        <v>1981</v>
      </c>
      <c r="AF113" s="19">
        <v>421.5</v>
      </c>
      <c r="AG113" s="19">
        <v>211</v>
      </c>
      <c r="AH113" s="19">
        <v>971</v>
      </c>
      <c r="AI113" s="20">
        <v>6</v>
      </c>
      <c r="AJ113" s="20">
        <v>6.6</v>
      </c>
      <c r="AK113" s="21">
        <v>0.78</v>
      </c>
    </row>
    <row r="114" spans="1:37" x14ac:dyDescent="0.4">
      <c r="A114" t="s">
        <v>267</v>
      </c>
      <c r="B114" t="s">
        <v>156</v>
      </c>
      <c r="C114">
        <v>54</v>
      </c>
      <c r="D114" s="20">
        <v>23.9</v>
      </c>
      <c r="E114" s="19">
        <v>2442</v>
      </c>
      <c r="F114" s="20">
        <v>78.400000000000006</v>
      </c>
      <c r="G114" s="20">
        <f t="shared" si="4"/>
        <v>12.841932841932843</v>
      </c>
      <c r="H114">
        <v>134.19999999999999</v>
      </c>
      <c r="I114" s="20">
        <f t="shared" si="5"/>
        <v>49.45945945945946</v>
      </c>
      <c r="J114" s="21">
        <v>30.02</v>
      </c>
      <c r="K114" s="20">
        <f t="shared" si="7"/>
        <v>11.063882063882065</v>
      </c>
      <c r="L114" s="20">
        <v>18.7</v>
      </c>
      <c r="M114" s="21">
        <v>6.39</v>
      </c>
      <c r="N114" s="20">
        <v>225</v>
      </c>
      <c r="O114" s="20">
        <f t="shared" si="6"/>
        <v>36.855036855036857</v>
      </c>
      <c r="P114" s="20">
        <v>13.8</v>
      </c>
      <c r="Q114" s="19">
        <v>914</v>
      </c>
      <c r="R114" s="20">
        <v>5.6</v>
      </c>
      <c r="S114" s="20">
        <v>15.7</v>
      </c>
      <c r="T114" s="20">
        <v>256</v>
      </c>
      <c r="U114" s="20">
        <v>1.1000000000000001</v>
      </c>
      <c r="V114" s="20">
        <v>1.1000000000000001</v>
      </c>
      <c r="W114" s="20">
        <v>16.899999999999999</v>
      </c>
      <c r="X114" s="21">
        <v>1.71</v>
      </c>
      <c r="Y114" s="20">
        <v>7.2</v>
      </c>
      <c r="Z114" s="19">
        <v>373</v>
      </c>
      <c r="AA114" s="20">
        <v>6.9</v>
      </c>
      <c r="AB114" s="19">
        <v>117.5</v>
      </c>
      <c r="AC114" s="19">
        <v>2963</v>
      </c>
      <c r="AD114" s="20">
        <v>7.4</v>
      </c>
      <c r="AE114" s="19">
        <v>2853.5</v>
      </c>
      <c r="AF114" s="19">
        <v>535</v>
      </c>
      <c r="AG114" s="19">
        <v>219</v>
      </c>
      <c r="AH114" s="19">
        <v>1112</v>
      </c>
      <c r="AI114" s="20">
        <v>6.4</v>
      </c>
      <c r="AJ114" s="20">
        <v>9.5</v>
      </c>
      <c r="AK114" s="21">
        <v>0.95</v>
      </c>
    </row>
    <row r="115" spans="1:37" x14ac:dyDescent="0.4">
      <c r="A115" t="s">
        <v>268</v>
      </c>
      <c r="B115" t="s">
        <v>156</v>
      </c>
      <c r="C115">
        <v>51</v>
      </c>
      <c r="D115" s="20">
        <v>21.5</v>
      </c>
      <c r="E115" s="19">
        <v>1809</v>
      </c>
      <c r="F115" s="20">
        <v>85.4</v>
      </c>
      <c r="G115" s="20">
        <f t="shared" si="4"/>
        <v>18.883360972913213</v>
      </c>
      <c r="H115">
        <v>45.3</v>
      </c>
      <c r="I115" s="20">
        <f t="shared" si="5"/>
        <v>22.53731343283582</v>
      </c>
      <c r="J115" s="21">
        <v>10.16</v>
      </c>
      <c r="K115" s="20">
        <f t="shared" si="7"/>
        <v>5.0547263681592041</v>
      </c>
      <c r="L115" s="20">
        <v>7.3</v>
      </c>
      <c r="M115" s="21">
        <v>4.12</v>
      </c>
      <c r="N115" s="20">
        <v>258.10000000000002</v>
      </c>
      <c r="O115" s="20">
        <f t="shared" si="6"/>
        <v>57.070204532891097</v>
      </c>
      <c r="P115" s="20">
        <v>19.100000000000001</v>
      </c>
      <c r="Q115" s="19">
        <v>653</v>
      </c>
      <c r="R115" s="20">
        <v>17.8</v>
      </c>
      <c r="S115" s="20">
        <v>8</v>
      </c>
      <c r="T115" s="20">
        <v>413</v>
      </c>
      <c r="U115" s="20">
        <v>0.4</v>
      </c>
      <c r="V115" s="20">
        <v>1</v>
      </c>
      <c r="W115" s="20">
        <v>23.9</v>
      </c>
      <c r="X115" s="21">
        <v>1.78</v>
      </c>
      <c r="Y115" s="20">
        <v>17</v>
      </c>
      <c r="Z115" s="19">
        <v>342</v>
      </c>
      <c r="AA115" s="20">
        <v>7.5</v>
      </c>
      <c r="AB115" s="19">
        <v>161.5</v>
      </c>
      <c r="AC115" s="19">
        <v>3735</v>
      </c>
      <c r="AD115" s="20">
        <v>9.5</v>
      </c>
      <c r="AE115" s="19">
        <v>3126</v>
      </c>
      <c r="AF115" s="19">
        <v>579.5</v>
      </c>
      <c r="AG115" s="19">
        <v>292</v>
      </c>
      <c r="AH115" s="19">
        <v>1201</v>
      </c>
      <c r="AI115" s="20">
        <v>8.6</v>
      </c>
      <c r="AJ115" s="20">
        <v>8.6999999999999993</v>
      </c>
      <c r="AK115" s="21">
        <v>1.34</v>
      </c>
    </row>
    <row r="116" spans="1:37" x14ac:dyDescent="0.4">
      <c r="A116" t="s">
        <v>269</v>
      </c>
      <c r="B116" t="s">
        <v>156</v>
      </c>
      <c r="C116">
        <v>51</v>
      </c>
      <c r="D116" s="20">
        <v>22.6</v>
      </c>
      <c r="E116" s="19">
        <v>1551</v>
      </c>
      <c r="F116" s="20">
        <v>61.2</v>
      </c>
      <c r="G116" s="20">
        <f t="shared" si="4"/>
        <v>15.783365570599614</v>
      </c>
      <c r="H116">
        <v>56</v>
      </c>
      <c r="I116" s="20">
        <f t="shared" si="5"/>
        <v>32.495164410058024</v>
      </c>
      <c r="J116" s="21">
        <v>16.850000000000001</v>
      </c>
      <c r="K116" s="20">
        <f t="shared" si="7"/>
        <v>9.7775628626692459</v>
      </c>
      <c r="L116" s="20">
        <v>13</v>
      </c>
      <c r="M116" s="21">
        <v>1.31</v>
      </c>
      <c r="N116" s="20">
        <v>205.5</v>
      </c>
      <c r="O116" s="20">
        <f t="shared" si="6"/>
        <v>52.998065764023202</v>
      </c>
      <c r="P116" s="20">
        <v>21.8</v>
      </c>
      <c r="Q116" s="19">
        <v>687</v>
      </c>
      <c r="R116" s="20">
        <v>1.3</v>
      </c>
      <c r="S116" s="20">
        <v>6</v>
      </c>
      <c r="T116" s="20">
        <v>183</v>
      </c>
      <c r="U116" s="20">
        <v>0.7</v>
      </c>
      <c r="V116" s="20">
        <v>0.8</v>
      </c>
      <c r="W116" s="20">
        <v>10</v>
      </c>
      <c r="X116" s="21">
        <v>1.45</v>
      </c>
      <c r="Y116" s="20">
        <v>1.3</v>
      </c>
      <c r="Z116" s="19">
        <v>347</v>
      </c>
      <c r="AA116" s="20">
        <v>5.6</v>
      </c>
      <c r="AB116" s="19">
        <v>194.5</v>
      </c>
      <c r="AC116" s="19">
        <v>3077</v>
      </c>
      <c r="AD116" s="20">
        <v>7.5</v>
      </c>
      <c r="AE116" s="19">
        <v>2956</v>
      </c>
      <c r="AF116" s="19">
        <v>656</v>
      </c>
      <c r="AG116" s="19">
        <v>254</v>
      </c>
      <c r="AH116" s="19">
        <v>993</v>
      </c>
      <c r="AI116" s="20">
        <v>10.6</v>
      </c>
      <c r="AJ116" s="20">
        <v>7.8</v>
      </c>
      <c r="AK116" s="21">
        <v>1.0900000000000001</v>
      </c>
    </row>
    <row r="117" spans="1:37" x14ac:dyDescent="0.4">
      <c r="A117" t="s">
        <v>270</v>
      </c>
      <c r="B117" t="s">
        <v>156</v>
      </c>
      <c r="C117">
        <v>52</v>
      </c>
      <c r="D117" s="20">
        <v>21</v>
      </c>
      <c r="E117" s="19">
        <v>2039</v>
      </c>
      <c r="F117" s="20">
        <v>90.7</v>
      </c>
      <c r="G117" s="20">
        <f t="shared" si="4"/>
        <v>17.79303580186366</v>
      </c>
      <c r="H117">
        <v>78.400000000000006</v>
      </c>
      <c r="I117" s="20">
        <f t="shared" si="5"/>
        <v>34.605198626777835</v>
      </c>
      <c r="J117" s="21">
        <v>22.55</v>
      </c>
      <c r="K117" s="20">
        <f t="shared" si="7"/>
        <v>9.9534085335948994</v>
      </c>
      <c r="L117" s="20">
        <v>14</v>
      </c>
      <c r="M117" s="21">
        <v>3.14</v>
      </c>
      <c r="N117" s="20">
        <v>240.3</v>
      </c>
      <c r="O117" s="20">
        <f t="shared" si="6"/>
        <v>47.140755272192251</v>
      </c>
      <c r="P117" s="20">
        <v>18.100000000000001</v>
      </c>
      <c r="Q117" s="19">
        <v>536</v>
      </c>
      <c r="R117" s="20">
        <v>8.4</v>
      </c>
      <c r="S117" s="20">
        <v>6.1</v>
      </c>
      <c r="T117" s="20">
        <v>389</v>
      </c>
      <c r="U117" s="20">
        <v>0.8</v>
      </c>
      <c r="V117" s="20">
        <v>1.9</v>
      </c>
      <c r="W117" s="20">
        <v>20.7</v>
      </c>
      <c r="X117" s="21">
        <v>1.38</v>
      </c>
      <c r="Y117" s="20">
        <v>12.3</v>
      </c>
      <c r="Z117" s="19">
        <v>449</v>
      </c>
      <c r="AA117" s="20">
        <v>8.4</v>
      </c>
      <c r="AB117" s="19">
        <v>70</v>
      </c>
      <c r="AC117" s="19">
        <v>4917</v>
      </c>
      <c r="AD117" s="20">
        <v>12.4</v>
      </c>
      <c r="AE117" s="19">
        <v>3452.5</v>
      </c>
      <c r="AF117" s="19">
        <v>1180.5</v>
      </c>
      <c r="AG117" s="19">
        <v>382</v>
      </c>
      <c r="AH117" s="19">
        <v>1475</v>
      </c>
      <c r="AI117" s="20">
        <v>9.8000000000000007</v>
      </c>
      <c r="AJ117" s="20">
        <v>9.5</v>
      </c>
      <c r="AK117" s="21">
        <v>1.57</v>
      </c>
    </row>
    <row r="118" spans="1:37" x14ac:dyDescent="0.4">
      <c r="A118" t="s">
        <v>271</v>
      </c>
      <c r="B118" t="s">
        <v>156</v>
      </c>
      <c r="C118">
        <v>50</v>
      </c>
      <c r="D118" s="20">
        <v>16.7</v>
      </c>
      <c r="E118" s="19">
        <v>1731</v>
      </c>
      <c r="F118" s="20">
        <v>72.599999999999994</v>
      </c>
      <c r="G118" s="20">
        <f t="shared" si="4"/>
        <v>16.776429809358749</v>
      </c>
      <c r="H118">
        <v>44.3</v>
      </c>
      <c r="I118" s="20">
        <f t="shared" si="5"/>
        <v>23.032928942807626</v>
      </c>
      <c r="J118" s="21">
        <v>14.28</v>
      </c>
      <c r="K118" s="20">
        <f t="shared" si="7"/>
        <v>7.4246100519930662</v>
      </c>
      <c r="L118" s="20">
        <v>8.8000000000000007</v>
      </c>
      <c r="M118" s="21">
        <v>1.1499999999999999</v>
      </c>
      <c r="N118" s="20">
        <v>252.8</v>
      </c>
      <c r="O118" s="20">
        <f t="shared" si="6"/>
        <v>58.417099942229932</v>
      </c>
      <c r="P118" s="20">
        <v>11.9</v>
      </c>
      <c r="Q118" s="19">
        <v>288</v>
      </c>
      <c r="R118" s="20">
        <v>1.6</v>
      </c>
      <c r="S118" s="20">
        <v>4.4000000000000004</v>
      </c>
      <c r="T118" s="20">
        <v>113.5</v>
      </c>
      <c r="U118" s="20">
        <v>0.6</v>
      </c>
      <c r="V118" s="20">
        <v>0.9</v>
      </c>
      <c r="W118" s="20">
        <v>15.6</v>
      </c>
      <c r="X118" s="21">
        <v>1.36</v>
      </c>
      <c r="Y118" s="20">
        <v>2.4</v>
      </c>
      <c r="Z118" s="19">
        <v>243</v>
      </c>
      <c r="AA118" s="20">
        <v>5.7</v>
      </c>
      <c r="AB118" s="19">
        <v>73.5</v>
      </c>
      <c r="AC118" s="19">
        <v>3332</v>
      </c>
      <c r="AD118" s="20">
        <v>8.1999999999999993</v>
      </c>
      <c r="AE118" s="19">
        <v>2379.5</v>
      </c>
      <c r="AF118" s="19">
        <v>673.5</v>
      </c>
      <c r="AG118" s="19">
        <v>436</v>
      </c>
      <c r="AH118" s="19">
        <v>1155</v>
      </c>
      <c r="AI118" s="20">
        <v>7.7</v>
      </c>
      <c r="AJ118" s="20">
        <v>7.9</v>
      </c>
      <c r="AK118" s="21">
        <v>1.18</v>
      </c>
    </row>
    <row r="119" spans="1:37" x14ac:dyDescent="0.4">
      <c r="A119" t="s">
        <v>272</v>
      </c>
      <c r="B119" t="s">
        <v>156</v>
      </c>
      <c r="C119">
        <v>51</v>
      </c>
      <c r="D119" s="20">
        <v>17.600000000000001</v>
      </c>
      <c r="E119" s="19">
        <v>1482</v>
      </c>
      <c r="F119" s="20">
        <v>62.6</v>
      </c>
      <c r="G119" s="20">
        <f t="shared" si="4"/>
        <v>16.896086369770579</v>
      </c>
      <c r="H119">
        <v>57.9</v>
      </c>
      <c r="I119" s="20">
        <f t="shared" si="5"/>
        <v>35.161943319838059</v>
      </c>
      <c r="J119" s="21">
        <v>12.17</v>
      </c>
      <c r="K119" s="20">
        <f t="shared" si="7"/>
        <v>7.3906882591093108</v>
      </c>
      <c r="L119" s="20">
        <v>12.5</v>
      </c>
      <c r="M119" s="21">
        <v>2.21</v>
      </c>
      <c r="N119" s="20">
        <v>177</v>
      </c>
      <c r="O119" s="20">
        <f t="shared" si="6"/>
        <v>47.773279352226723</v>
      </c>
      <c r="P119" s="20">
        <v>18.8</v>
      </c>
      <c r="Q119" s="19">
        <v>223</v>
      </c>
      <c r="R119" s="20">
        <v>0.7</v>
      </c>
      <c r="S119" s="20">
        <v>8.1999999999999993</v>
      </c>
      <c r="T119" s="20">
        <v>130.5</v>
      </c>
      <c r="U119" s="20">
        <v>0.4</v>
      </c>
      <c r="V119" s="20">
        <v>0.6</v>
      </c>
      <c r="W119" s="20">
        <v>11.3</v>
      </c>
      <c r="X119" s="21">
        <v>0.97</v>
      </c>
      <c r="Y119" s="20">
        <v>1.5</v>
      </c>
      <c r="Z119" s="19">
        <v>281</v>
      </c>
      <c r="AA119" s="20">
        <v>4.5999999999999996</v>
      </c>
      <c r="AB119" s="19">
        <v>55.5</v>
      </c>
      <c r="AC119" s="19">
        <v>1486</v>
      </c>
      <c r="AD119" s="20">
        <v>3.7</v>
      </c>
      <c r="AE119" s="19">
        <v>2161</v>
      </c>
      <c r="AF119" s="19">
        <v>361.5</v>
      </c>
      <c r="AG119" s="19">
        <v>270</v>
      </c>
      <c r="AH119" s="19">
        <v>861</v>
      </c>
      <c r="AI119" s="20">
        <v>8.6999999999999993</v>
      </c>
      <c r="AJ119" s="20">
        <v>9.1999999999999993</v>
      </c>
      <c r="AK119" s="21">
        <v>1.1399999999999999</v>
      </c>
    </row>
    <row r="120" spans="1:37" x14ac:dyDescent="0.4">
      <c r="A120" t="s">
        <v>273</v>
      </c>
      <c r="B120" t="s">
        <v>156</v>
      </c>
      <c r="C120">
        <v>56</v>
      </c>
      <c r="D120" s="20">
        <v>25.2</v>
      </c>
      <c r="E120" s="19">
        <v>2142</v>
      </c>
      <c r="F120" s="20">
        <v>76.599999999999994</v>
      </c>
      <c r="G120" s="20">
        <f t="shared" si="4"/>
        <v>14.30438842203548</v>
      </c>
      <c r="H120">
        <v>61.1</v>
      </c>
      <c r="I120" s="20">
        <f t="shared" si="5"/>
        <v>25.672268907563023</v>
      </c>
      <c r="J120" s="21">
        <v>22.93</v>
      </c>
      <c r="K120" s="20">
        <f t="shared" si="7"/>
        <v>9.6344537815126063</v>
      </c>
      <c r="L120" s="20">
        <v>7.7</v>
      </c>
      <c r="M120" s="21">
        <v>1.38</v>
      </c>
      <c r="N120" s="20">
        <v>309.8</v>
      </c>
      <c r="O120" s="20">
        <f t="shared" si="6"/>
        <v>57.852474323062566</v>
      </c>
      <c r="P120" s="20">
        <v>11.7</v>
      </c>
      <c r="Q120" s="19">
        <v>612</v>
      </c>
      <c r="R120" s="20">
        <v>3.2</v>
      </c>
      <c r="S120" s="20">
        <v>10.3</v>
      </c>
      <c r="T120" s="20">
        <v>202.5</v>
      </c>
      <c r="U120" s="20">
        <v>0.9</v>
      </c>
      <c r="V120" s="20">
        <v>1</v>
      </c>
      <c r="W120" s="20">
        <v>34.1</v>
      </c>
      <c r="X120" s="21">
        <v>1.1299999999999999</v>
      </c>
      <c r="Y120" s="20">
        <v>11.3</v>
      </c>
      <c r="Z120" s="19">
        <v>272</v>
      </c>
      <c r="AA120" s="20">
        <v>7.5</v>
      </c>
      <c r="AB120" s="19">
        <v>70.5</v>
      </c>
      <c r="AC120" s="19">
        <v>4412</v>
      </c>
      <c r="AD120" s="20">
        <v>11.1</v>
      </c>
      <c r="AE120" s="19">
        <v>1994.5</v>
      </c>
      <c r="AF120" s="19">
        <v>530.5</v>
      </c>
      <c r="AG120" s="19">
        <v>215</v>
      </c>
      <c r="AH120" s="19">
        <v>1203</v>
      </c>
      <c r="AI120" s="20">
        <v>8.6</v>
      </c>
      <c r="AJ120" s="20">
        <v>11.7</v>
      </c>
      <c r="AK120" s="21">
        <v>1.23</v>
      </c>
    </row>
    <row r="121" spans="1:37" x14ac:dyDescent="0.4">
      <c r="A121" t="s">
        <v>274</v>
      </c>
      <c r="B121" t="s">
        <v>156</v>
      </c>
      <c r="C121">
        <v>50</v>
      </c>
      <c r="D121" s="20">
        <v>20.8</v>
      </c>
      <c r="E121" s="19">
        <v>1914</v>
      </c>
      <c r="F121" s="20">
        <v>68.599999999999994</v>
      </c>
      <c r="G121" s="20">
        <f t="shared" si="4"/>
        <v>14.336468129571578</v>
      </c>
      <c r="H121">
        <v>66.2</v>
      </c>
      <c r="I121" s="20">
        <f t="shared" si="5"/>
        <v>31.12852664576803</v>
      </c>
      <c r="J121" s="21">
        <v>21.81</v>
      </c>
      <c r="K121" s="20">
        <f t="shared" si="7"/>
        <v>10.255485893416926</v>
      </c>
      <c r="L121" s="20">
        <v>9.1999999999999993</v>
      </c>
      <c r="M121" s="21">
        <v>1.53</v>
      </c>
      <c r="N121" s="20">
        <v>254.8</v>
      </c>
      <c r="O121" s="20">
        <f t="shared" si="6"/>
        <v>53.249738766980151</v>
      </c>
      <c r="P121" s="20">
        <v>9.4</v>
      </c>
      <c r="Q121" s="19">
        <v>255</v>
      </c>
      <c r="R121" s="20">
        <v>11.4</v>
      </c>
      <c r="S121" s="20">
        <v>6.8</v>
      </c>
      <c r="T121" s="20">
        <v>84.5</v>
      </c>
      <c r="U121" s="20">
        <v>0.9</v>
      </c>
      <c r="V121" s="20">
        <v>1.1000000000000001</v>
      </c>
      <c r="W121" s="20">
        <v>17.399999999999999</v>
      </c>
      <c r="X121" s="21">
        <v>1.06</v>
      </c>
      <c r="Y121" s="20">
        <v>2.8</v>
      </c>
      <c r="Z121" s="19">
        <v>290</v>
      </c>
      <c r="AA121" s="20">
        <v>4.7</v>
      </c>
      <c r="AB121" s="19">
        <v>82.5</v>
      </c>
      <c r="AC121" s="19">
        <v>3335</v>
      </c>
      <c r="AD121" s="20">
        <v>8.1999999999999993</v>
      </c>
      <c r="AE121" s="19">
        <v>1866.5</v>
      </c>
      <c r="AF121" s="19">
        <v>258.5</v>
      </c>
      <c r="AG121" s="19">
        <v>268</v>
      </c>
      <c r="AH121" s="19">
        <v>850</v>
      </c>
      <c r="AI121" s="20">
        <v>8.1</v>
      </c>
      <c r="AJ121" s="20">
        <v>7.5</v>
      </c>
      <c r="AK121" s="21">
        <v>0.99</v>
      </c>
    </row>
    <row r="122" spans="1:37" x14ac:dyDescent="0.4">
      <c r="A122" t="s">
        <v>275</v>
      </c>
      <c r="B122" t="s">
        <v>156</v>
      </c>
      <c r="C122">
        <v>53</v>
      </c>
      <c r="D122" s="20">
        <v>18.5</v>
      </c>
      <c r="E122" s="19">
        <v>2204</v>
      </c>
      <c r="F122" s="20">
        <v>69</v>
      </c>
      <c r="G122" s="20">
        <f t="shared" si="4"/>
        <v>12.522686025408348</v>
      </c>
      <c r="H122">
        <v>65.5</v>
      </c>
      <c r="I122" s="20">
        <f t="shared" si="5"/>
        <v>26.746823956442832</v>
      </c>
      <c r="J122" s="21">
        <v>19.670000000000002</v>
      </c>
      <c r="K122" s="20">
        <f t="shared" si="7"/>
        <v>8.0322141560798563</v>
      </c>
      <c r="L122" s="20">
        <v>11.7</v>
      </c>
      <c r="M122" s="21">
        <v>1.1299999999999999</v>
      </c>
      <c r="N122" s="20">
        <v>327.39999999999998</v>
      </c>
      <c r="O122" s="20">
        <f t="shared" si="6"/>
        <v>59.419237749546269</v>
      </c>
      <c r="P122" s="20">
        <v>14.5</v>
      </c>
      <c r="Q122" s="19">
        <v>416</v>
      </c>
      <c r="R122" s="20">
        <v>1.3</v>
      </c>
      <c r="S122" s="20">
        <v>6.1</v>
      </c>
      <c r="T122" s="20">
        <v>307.5</v>
      </c>
      <c r="U122" s="20">
        <v>0.8</v>
      </c>
      <c r="V122" s="20">
        <v>1</v>
      </c>
      <c r="W122" s="20">
        <v>14.1</v>
      </c>
      <c r="X122" s="21">
        <v>0.88</v>
      </c>
      <c r="Y122" s="20">
        <v>2.1</v>
      </c>
      <c r="Z122" s="19">
        <v>215</v>
      </c>
      <c r="AA122" s="20">
        <v>6</v>
      </c>
      <c r="AB122" s="19">
        <v>51.5</v>
      </c>
      <c r="AC122" s="19">
        <v>3530</v>
      </c>
      <c r="AD122" s="20">
        <v>9.1</v>
      </c>
      <c r="AE122" s="19">
        <v>2169</v>
      </c>
      <c r="AF122" s="19">
        <v>539.5</v>
      </c>
      <c r="AG122" s="19">
        <v>259</v>
      </c>
      <c r="AH122" s="19">
        <v>1063</v>
      </c>
      <c r="AI122" s="20">
        <v>6.9</v>
      </c>
      <c r="AJ122" s="20">
        <v>8.5</v>
      </c>
      <c r="AK122" s="21">
        <v>1.18</v>
      </c>
    </row>
    <row r="123" spans="1:37" x14ac:dyDescent="0.4">
      <c r="A123" t="s">
        <v>276</v>
      </c>
      <c r="B123" t="s">
        <v>156</v>
      </c>
      <c r="C123">
        <v>53</v>
      </c>
      <c r="D123" s="20">
        <v>22.8</v>
      </c>
      <c r="E123" s="19">
        <v>1931</v>
      </c>
      <c r="F123" s="20">
        <v>86.8</v>
      </c>
      <c r="G123" s="20">
        <f t="shared" si="4"/>
        <v>17.980321077162092</v>
      </c>
      <c r="H123">
        <v>59.4</v>
      </c>
      <c r="I123" s="20">
        <f t="shared" si="5"/>
        <v>27.685137234593476</v>
      </c>
      <c r="J123" s="21">
        <v>14.92</v>
      </c>
      <c r="K123" s="20">
        <f t="shared" si="7"/>
        <v>6.9539098912480588</v>
      </c>
      <c r="L123" s="20">
        <v>11.1</v>
      </c>
      <c r="M123" s="21">
        <v>3.11</v>
      </c>
      <c r="N123" s="20">
        <v>261.89999999999998</v>
      </c>
      <c r="O123" s="20">
        <f t="shared" si="6"/>
        <v>54.251683065769029</v>
      </c>
      <c r="P123" s="20">
        <v>23</v>
      </c>
      <c r="Q123" s="19">
        <v>1110</v>
      </c>
      <c r="R123" s="20">
        <v>16.2</v>
      </c>
      <c r="S123" s="20">
        <v>17.899999999999999</v>
      </c>
      <c r="T123" s="20">
        <v>856</v>
      </c>
      <c r="U123" s="20">
        <v>0.7</v>
      </c>
      <c r="V123" s="20">
        <v>1</v>
      </c>
      <c r="W123" s="20">
        <v>21</v>
      </c>
      <c r="X123" s="21">
        <v>1.45</v>
      </c>
      <c r="Y123" s="20">
        <v>7.6</v>
      </c>
      <c r="Z123" s="19">
        <v>345</v>
      </c>
      <c r="AA123" s="20">
        <v>5.8</v>
      </c>
      <c r="AB123" s="19">
        <v>161.5</v>
      </c>
      <c r="AC123" s="19">
        <v>5069</v>
      </c>
      <c r="AD123" s="20">
        <v>12.8</v>
      </c>
      <c r="AE123" s="19">
        <v>3577.5</v>
      </c>
      <c r="AF123" s="19">
        <v>1044.5</v>
      </c>
      <c r="AG123" s="19">
        <v>421</v>
      </c>
      <c r="AH123" s="19">
        <v>1291</v>
      </c>
      <c r="AI123" s="20">
        <v>13.8</v>
      </c>
      <c r="AJ123" s="20">
        <v>8.6</v>
      </c>
      <c r="AK123" s="21">
        <v>1.19</v>
      </c>
    </row>
    <row r="124" spans="1:37" x14ac:dyDescent="0.4">
      <c r="A124" t="s">
        <v>277</v>
      </c>
      <c r="B124" t="s">
        <v>156</v>
      </c>
      <c r="C124">
        <v>54</v>
      </c>
      <c r="D124" s="20">
        <v>19</v>
      </c>
      <c r="E124" s="19">
        <v>1724</v>
      </c>
      <c r="F124" s="20">
        <v>47.2</v>
      </c>
      <c r="G124" s="20">
        <f t="shared" si="4"/>
        <v>10.951276102088167</v>
      </c>
      <c r="H124">
        <v>46.5</v>
      </c>
      <c r="I124" s="20">
        <f t="shared" si="5"/>
        <v>24.274941995359629</v>
      </c>
      <c r="J124" s="21">
        <v>14.86</v>
      </c>
      <c r="K124" s="20">
        <f t="shared" si="7"/>
        <v>7.7575406032482599</v>
      </c>
      <c r="L124" s="20">
        <v>5.5</v>
      </c>
      <c r="M124" s="21">
        <v>1.97</v>
      </c>
      <c r="N124" s="20">
        <v>205.8</v>
      </c>
      <c r="O124" s="20">
        <f t="shared" si="6"/>
        <v>47.749419953596288</v>
      </c>
      <c r="P124" s="20">
        <v>11.2</v>
      </c>
      <c r="Q124" s="19">
        <v>492</v>
      </c>
      <c r="R124" s="20">
        <v>6.1</v>
      </c>
      <c r="S124" s="20">
        <v>6</v>
      </c>
      <c r="T124" s="20">
        <v>178.5</v>
      </c>
      <c r="U124" s="20">
        <v>0.4</v>
      </c>
      <c r="V124" s="20">
        <v>0.4</v>
      </c>
      <c r="W124" s="20">
        <v>13.5</v>
      </c>
      <c r="X124" s="21">
        <v>1.02</v>
      </c>
      <c r="Y124" s="20">
        <v>5.0999999999999996</v>
      </c>
      <c r="Z124" s="19">
        <v>203</v>
      </c>
      <c r="AA124" s="20">
        <v>3.8</v>
      </c>
      <c r="AB124" s="19">
        <v>57</v>
      </c>
      <c r="AC124" s="19">
        <v>2903</v>
      </c>
      <c r="AD124" s="20">
        <v>7.4</v>
      </c>
      <c r="AE124" s="19">
        <v>1827.5</v>
      </c>
      <c r="AF124" s="19">
        <v>339</v>
      </c>
      <c r="AG124" s="19">
        <v>189</v>
      </c>
      <c r="AH124" s="19">
        <v>638</v>
      </c>
      <c r="AI124" s="20">
        <v>5.5</v>
      </c>
      <c r="AJ124" s="20">
        <v>5.2</v>
      </c>
      <c r="AK124" s="21">
        <v>0.65</v>
      </c>
    </row>
    <row r="125" spans="1:37" x14ac:dyDescent="0.4">
      <c r="A125" t="s">
        <v>278</v>
      </c>
      <c r="B125" t="s">
        <v>156</v>
      </c>
      <c r="C125">
        <v>51</v>
      </c>
      <c r="D125" s="20">
        <v>23</v>
      </c>
      <c r="E125" s="19">
        <v>2269</v>
      </c>
      <c r="F125" s="20">
        <v>87.2</v>
      </c>
      <c r="G125" s="20">
        <f t="shared" si="4"/>
        <v>15.372410753635963</v>
      </c>
      <c r="H125">
        <v>83.8</v>
      </c>
      <c r="I125" s="20">
        <f t="shared" si="5"/>
        <v>33.239312472454827</v>
      </c>
      <c r="J125" s="21">
        <v>29.28</v>
      </c>
      <c r="K125" s="20">
        <f t="shared" si="7"/>
        <v>11.613926840017628</v>
      </c>
      <c r="L125" s="20">
        <v>11.7</v>
      </c>
      <c r="M125" s="21">
        <v>2.14</v>
      </c>
      <c r="N125" s="20">
        <v>287.60000000000002</v>
      </c>
      <c r="O125" s="20">
        <f t="shared" si="6"/>
        <v>50.700749228735134</v>
      </c>
      <c r="P125" s="20">
        <v>14.4</v>
      </c>
      <c r="Q125" s="19">
        <v>717</v>
      </c>
      <c r="R125" s="20">
        <v>17.600000000000001</v>
      </c>
      <c r="S125" s="20">
        <v>5.9</v>
      </c>
      <c r="T125" s="20">
        <v>123</v>
      </c>
      <c r="U125" s="20">
        <v>1</v>
      </c>
      <c r="V125" s="20">
        <v>1.6</v>
      </c>
      <c r="W125" s="20">
        <v>22.9</v>
      </c>
      <c r="X125" s="21">
        <v>1.1200000000000001</v>
      </c>
      <c r="Y125" s="20">
        <v>5.9</v>
      </c>
      <c r="Z125" s="19">
        <v>239</v>
      </c>
      <c r="AA125" s="20">
        <v>7.7</v>
      </c>
      <c r="AB125" s="19">
        <v>100</v>
      </c>
      <c r="AC125" s="19">
        <v>2856</v>
      </c>
      <c r="AD125" s="20">
        <v>7.2</v>
      </c>
      <c r="AE125" s="19">
        <v>3440</v>
      </c>
      <c r="AF125" s="19">
        <v>1020.5</v>
      </c>
      <c r="AG125" s="19">
        <v>301</v>
      </c>
      <c r="AH125" s="19">
        <v>1529</v>
      </c>
      <c r="AI125" s="20">
        <v>7.3</v>
      </c>
      <c r="AJ125" s="20">
        <v>10.3</v>
      </c>
      <c r="AK125" s="21">
        <v>1.0900000000000001</v>
      </c>
    </row>
    <row r="126" spans="1:37" x14ac:dyDescent="0.4">
      <c r="A126" t="s">
        <v>279</v>
      </c>
      <c r="B126" t="s">
        <v>156</v>
      </c>
      <c r="C126">
        <v>50</v>
      </c>
      <c r="D126" s="20">
        <v>18.7</v>
      </c>
      <c r="E126" s="19">
        <v>1327</v>
      </c>
      <c r="F126" s="20">
        <v>46.1</v>
      </c>
      <c r="G126" s="20">
        <f t="shared" si="4"/>
        <v>13.896006028636021</v>
      </c>
      <c r="H126">
        <v>55.5</v>
      </c>
      <c r="I126" s="20">
        <f t="shared" si="5"/>
        <v>37.641296156744538</v>
      </c>
      <c r="J126" s="21">
        <v>14.85</v>
      </c>
      <c r="K126" s="20">
        <f t="shared" si="7"/>
        <v>10.071590052750565</v>
      </c>
      <c r="L126" s="20">
        <v>9.1</v>
      </c>
      <c r="M126" s="21">
        <v>2.4900000000000002</v>
      </c>
      <c r="N126" s="20">
        <v>117.8</v>
      </c>
      <c r="O126" s="20">
        <f t="shared" si="6"/>
        <v>35.508666164280328</v>
      </c>
      <c r="P126" s="20">
        <v>28.8</v>
      </c>
      <c r="Q126" s="19">
        <v>388</v>
      </c>
      <c r="R126" s="20">
        <v>0.8</v>
      </c>
      <c r="S126" s="20">
        <v>10.6</v>
      </c>
      <c r="T126" s="20">
        <v>520</v>
      </c>
      <c r="U126" s="20">
        <v>0.5</v>
      </c>
      <c r="V126" s="20">
        <v>0.7</v>
      </c>
      <c r="W126" s="20">
        <v>12.2</v>
      </c>
      <c r="X126" s="21">
        <v>0.95</v>
      </c>
      <c r="Y126" s="20">
        <v>1.9</v>
      </c>
      <c r="Z126" s="19">
        <v>324</v>
      </c>
      <c r="AA126" s="20">
        <v>4.5</v>
      </c>
      <c r="AB126" s="19">
        <v>169.5</v>
      </c>
      <c r="AC126" s="19">
        <v>2916</v>
      </c>
      <c r="AD126" s="20">
        <v>7.4</v>
      </c>
      <c r="AE126" s="19">
        <v>4169</v>
      </c>
      <c r="AF126" s="19">
        <v>723</v>
      </c>
      <c r="AG126" s="19">
        <v>438</v>
      </c>
      <c r="AH126" s="19">
        <v>893</v>
      </c>
      <c r="AI126" s="20">
        <v>9.1999999999999993</v>
      </c>
      <c r="AJ126" s="20">
        <v>6.8</v>
      </c>
      <c r="AK126" s="21">
        <v>1.2</v>
      </c>
    </row>
    <row r="127" spans="1:37" x14ac:dyDescent="0.4">
      <c r="A127" t="s">
        <v>280</v>
      </c>
      <c r="B127" t="s">
        <v>156</v>
      </c>
      <c r="C127">
        <v>57</v>
      </c>
      <c r="D127" s="20">
        <v>19.100000000000001</v>
      </c>
      <c r="E127" s="19">
        <v>2480</v>
      </c>
      <c r="F127" s="20">
        <v>78.400000000000006</v>
      </c>
      <c r="G127" s="20">
        <f t="shared" si="4"/>
        <v>12.645161290322582</v>
      </c>
      <c r="H127">
        <v>66</v>
      </c>
      <c r="I127" s="20">
        <f t="shared" si="5"/>
        <v>23.951612903225804</v>
      </c>
      <c r="J127" s="21">
        <v>17.27</v>
      </c>
      <c r="K127" s="20">
        <f t="shared" si="7"/>
        <v>6.2673387096774196</v>
      </c>
      <c r="L127" s="20">
        <v>12</v>
      </c>
      <c r="M127" s="21">
        <v>2.1800000000000002</v>
      </c>
      <c r="N127" s="20">
        <v>196.8</v>
      </c>
      <c r="O127" s="20">
        <f t="shared" si="6"/>
        <v>31.741935483870972</v>
      </c>
      <c r="P127" s="20">
        <v>17.5</v>
      </c>
      <c r="Q127" s="19">
        <v>937</v>
      </c>
      <c r="R127" s="20">
        <v>16</v>
      </c>
      <c r="S127" s="20">
        <v>8.6999999999999993</v>
      </c>
      <c r="T127" s="20">
        <v>571</v>
      </c>
      <c r="U127" s="20">
        <v>0.7</v>
      </c>
      <c r="V127" s="20">
        <v>1</v>
      </c>
      <c r="W127" s="20">
        <v>23.7</v>
      </c>
      <c r="X127" s="21">
        <v>1.28</v>
      </c>
      <c r="Y127" s="20">
        <v>6.7</v>
      </c>
      <c r="Z127" s="19">
        <v>387</v>
      </c>
      <c r="AA127" s="20">
        <v>6.8</v>
      </c>
      <c r="AB127" s="19">
        <v>107</v>
      </c>
      <c r="AC127" s="19">
        <v>3391</v>
      </c>
      <c r="AD127" s="20">
        <v>8.5</v>
      </c>
      <c r="AE127" s="19">
        <v>2831</v>
      </c>
      <c r="AF127" s="19">
        <v>435</v>
      </c>
      <c r="AG127" s="19">
        <v>315</v>
      </c>
      <c r="AH127" s="19">
        <v>1001</v>
      </c>
      <c r="AI127" s="20">
        <v>8.5</v>
      </c>
      <c r="AJ127" s="20">
        <v>7.4</v>
      </c>
      <c r="AK127" s="21">
        <v>1.4</v>
      </c>
    </row>
    <row r="128" spans="1:37" x14ac:dyDescent="0.4">
      <c r="A128" t="s">
        <v>281</v>
      </c>
      <c r="B128" t="s">
        <v>156</v>
      </c>
      <c r="C128">
        <v>55</v>
      </c>
      <c r="D128" s="20">
        <v>23.4</v>
      </c>
      <c r="E128" s="19">
        <v>1648</v>
      </c>
      <c r="F128" s="20">
        <v>71.5</v>
      </c>
      <c r="G128" s="20">
        <f t="shared" si="4"/>
        <v>17.354368932038835</v>
      </c>
      <c r="H128">
        <v>51.8</v>
      </c>
      <c r="I128" s="20">
        <f t="shared" si="5"/>
        <v>28.288834951456309</v>
      </c>
      <c r="J128" s="21">
        <v>15.53</v>
      </c>
      <c r="K128" s="20">
        <f t="shared" si="7"/>
        <v>8.4811893203883475</v>
      </c>
      <c r="L128" s="20">
        <v>8.1999999999999993</v>
      </c>
      <c r="M128" s="21">
        <v>0.99</v>
      </c>
      <c r="N128" s="20">
        <v>209</v>
      </c>
      <c r="O128" s="20">
        <f t="shared" si="6"/>
        <v>50.728155339805824</v>
      </c>
      <c r="P128" s="20">
        <v>9.6999999999999993</v>
      </c>
      <c r="Q128" s="19">
        <v>329</v>
      </c>
      <c r="R128" s="20">
        <v>3</v>
      </c>
      <c r="S128" s="20">
        <v>6</v>
      </c>
      <c r="T128" s="20">
        <v>154</v>
      </c>
      <c r="U128" s="20">
        <v>1.1000000000000001</v>
      </c>
      <c r="V128" s="20">
        <v>1</v>
      </c>
      <c r="W128" s="20">
        <v>15.4</v>
      </c>
      <c r="X128" s="21">
        <v>1.38</v>
      </c>
      <c r="Y128" s="20">
        <v>2.2999999999999998</v>
      </c>
      <c r="Z128" s="19">
        <v>229</v>
      </c>
      <c r="AA128" s="20">
        <v>5.4</v>
      </c>
      <c r="AB128" s="19">
        <v>71</v>
      </c>
      <c r="AC128" s="19">
        <v>2775</v>
      </c>
      <c r="AD128" s="20">
        <v>6.8</v>
      </c>
      <c r="AE128" s="19">
        <v>2078</v>
      </c>
      <c r="AF128" s="19">
        <v>452.5</v>
      </c>
      <c r="AG128" s="19">
        <v>261</v>
      </c>
      <c r="AH128" s="19">
        <v>977</v>
      </c>
      <c r="AI128" s="20">
        <v>6.6</v>
      </c>
      <c r="AJ128" s="20">
        <v>6.9</v>
      </c>
      <c r="AK128" s="21">
        <v>0.89</v>
      </c>
    </row>
    <row r="129" spans="1:37" x14ac:dyDescent="0.4">
      <c r="A129" t="s">
        <v>282</v>
      </c>
      <c r="B129" t="s">
        <v>156</v>
      </c>
      <c r="C129">
        <v>55</v>
      </c>
      <c r="D129" s="20">
        <v>19.100000000000001</v>
      </c>
      <c r="E129" s="19">
        <v>1456</v>
      </c>
      <c r="F129" s="20">
        <v>62</v>
      </c>
      <c r="G129" s="20">
        <f t="shared" si="4"/>
        <v>17.032967032967033</v>
      </c>
      <c r="H129">
        <v>33.299999999999997</v>
      </c>
      <c r="I129" s="20">
        <f t="shared" si="5"/>
        <v>20.583791208791208</v>
      </c>
      <c r="J129" s="21">
        <v>6.95</v>
      </c>
      <c r="K129" s="20">
        <f t="shared" si="7"/>
        <v>4.2960164835164836</v>
      </c>
      <c r="L129" s="20">
        <v>7.7</v>
      </c>
      <c r="M129" s="21">
        <v>1.6</v>
      </c>
      <c r="N129" s="20">
        <v>221.9</v>
      </c>
      <c r="O129" s="20">
        <f t="shared" si="6"/>
        <v>60.961538461538467</v>
      </c>
      <c r="P129" s="20">
        <v>18.3</v>
      </c>
      <c r="Q129" s="19">
        <v>1102</v>
      </c>
      <c r="R129" s="20">
        <v>2.4</v>
      </c>
      <c r="S129" s="20">
        <v>9.4</v>
      </c>
      <c r="T129" s="20">
        <v>246</v>
      </c>
      <c r="U129" s="20">
        <v>0.5</v>
      </c>
      <c r="V129" s="20">
        <v>0.5</v>
      </c>
      <c r="W129" s="20">
        <v>20.100000000000001</v>
      </c>
      <c r="X129" s="21">
        <v>1.42</v>
      </c>
      <c r="Y129" s="20">
        <v>4.4000000000000004</v>
      </c>
      <c r="Z129" s="19">
        <v>379</v>
      </c>
      <c r="AA129" s="20">
        <v>5.0999999999999996</v>
      </c>
      <c r="AB129" s="19">
        <v>156</v>
      </c>
      <c r="AC129" s="19">
        <v>6205</v>
      </c>
      <c r="AD129" s="20">
        <v>15.9</v>
      </c>
      <c r="AE129" s="19">
        <v>2697</v>
      </c>
      <c r="AF129" s="19">
        <v>390.5</v>
      </c>
      <c r="AG129" s="19">
        <v>261</v>
      </c>
      <c r="AH129" s="19">
        <v>846</v>
      </c>
      <c r="AI129" s="20">
        <v>7.3</v>
      </c>
      <c r="AJ129" s="20">
        <v>5.9</v>
      </c>
      <c r="AK129" s="21">
        <v>0.99</v>
      </c>
    </row>
    <row r="130" spans="1:37" x14ac:dyDescent="0.4">
      <c r="A130" t="s">
        <v>283</v>
      </c>
      <c r="B130" t="s">
        <v>156</v>
      </c>
      <c r="C130">
        <v>54</v>
      </c>
      <c r="D130" s="20">
        <v>19.600000000000001</v>
      </c>
      <c r="E130" s="19">
        <v>1483</v>
      </c>
      <c r="F130" s="20">
        <v>68.2</v>
      </c>
      <c r="G130" s="20">
        <f t="shared" si="4"/>
        <v>18.395144976399191</v>
      </c>
      <c r="H130">
        <v>51.2</v>
      </c>
      <c r="I130" s="20">
        <f t="shared" si="5"/>
        <v>31.072151045178693</v>
      </c>
      <c r="J130" s="21">
        <v>10.88</v>
      </c>
      <c r="K130" s="20">
        <f t="shared" si="7"/>
        <v>6.6028320971004719</v>
      </c>
      <c r="L130" s="20">
        <v>12.9</v>
      </c>
      <c r="M130" s="21">
        <v>2.0499999999999998</v>
      </c>
      <c r="N130" s="20">
        <v>152.5</v>
      </c>
      <c r="O130" s="20">
        <f t="shared" si="6"/>
        <v>41.132838840188803</v>
      </c>
      <c r="P130" s="20">
        <v>7.2</v>
      </c>
      <c r="Q130" s="19">
        <v>218</v>
      </c>
      <c r="R130" s="20">
        <v>1.3</v>
      </c>
      <c r="S130" s="20">
        <v>10.9</v>
      </c>
      <c r="T130" s="20">
        <v>98</v>
      </c>
      <c r="U130" s="20">
        <v>1</v>
      </c>
      <c r="V130" s="20">
        <v>0.7</v>
      </c>
      <c r="W130" s="20">
        <v>18.2</v>
      </c>
      <c r="X130" s="21">
        <v>1.2</v>
      </c>
      <c r="Y130" s="20">
        <v>1.5</v>
      </c>
      <c r="Z130" s="19">
        <v>217</v>
      </c>
      <c r="AA130" s="20">
        <v>5.3</v>
      </c>
      <c r="AB130" s="19">
        <v>63</v>
      </c>
      <c r="AC130" s="19">
        <v>2355</v>
      </c>
      <c r="AD130" s="20">
        <v>5.8</v>
      </c>
      <c r="AE130" s="19">
        <v>1896</v>
      </c>
      <c r="AF130" s="19">
        <v>243</v>
      </c>
      <c r="AG130" s="19">
        <v>207</v>
      </c>
      <c r="AH130" s="19">
        <v>813</v>
      </c>
      <c r="AI130" s="20">
        <v>7.5</v>
      </c>
      <c r="AJ130" s="20">
        <v>7.3</v>
      </c>
      <c r="AK130" s="21">
        <v>1.03</v>
      </c>
    </row>
    <row r="131" spans="1:37" x14ac:dyDescent="0.4">
      <c r="A131" t="s">
        <v>284</v>
      </c>
      <c r="B131" t="s">
        <v>156</v>
      </c>
      <c r="C131">
        <v>51</v>
      </c>
      <c r="D131" s="20">
        <v>20.2</v>
      </c>
      <c r="E131" s="19">
        <v>1436</v>
      </c>
      <c r="F131" s="20">
        <v>64.5</v>
      </c>
      <c r="G131" s="20">
        <f t="shared" si="4"/>
        <v>17.966573816155989</v>
      </c>
      <c r="H131">
        <v>40</v>
      </c>
      <c r="I131" s="20">
        <f t="shared" si="5"/>
        <v>25.069637883008355</v>
      </c>
      <c r="J131" s="21">
        <v>8.24</v>
      </c>
      <c r="K131" s="20">
        <f t="shared" si="7"/>
        <v>5.1643454038997216</v>
      </c>
      <c r="L131" s="20">
        <v>11.3</v>
      </c>
      <c r="M131" s="21">
        <v>2.93</v>
      </c>
      <c r="N131" s="20">
        <v>202.1</v>
      </c>
      <c r="O131" s="20">
        <f t="shared" si="6"/>
        <v>56.295264623955433</v>
      </c>
      <c r="P131" s="20">
        <v>20.5</v>
      </c>
      <c r="Q131" s="19">
        <v>368</v>
      </c>
      <c r="R131" s="20">
        <v>13.2</v>
      </c>
      <c r="S131" s="20">
        <v>6.9</v>
      </c>
      <c r="T131" s="20">
        <v>507</v>
      </c>
      <c r="U131" s="20">
        <v>0.2</v>
      </c>
      <c r="V131" s="20">
        <v>0.8</v>
      </c>
      <c r="W131" s="20">
        <v>14.4</v>
      </c>
      <c r="X131" s="21">
        <v>1.03</v>
      </c>
      <c r="Y131" s="20">
        <v>4.8</v>
      </c>
      <c r="Z131" s="19">
        <v>347</v>
      </c>
      <c r="AA131" s="20">
        <v>5.3</v>
      </c>
      <c r="AB131" s="19">
        <v>150.5</v>
      </c>
      <c r="AC131" s="19">
        <v>5036</v>
      </c>
      <c r="AD131" s="20">
        <v>12.8</v>
      </c>
      <c r="AE131" s="19">
        <v>2608.5</v>
      </c>
      <c r="AF131" s="19">
        <v>441</v>
      </c>
      <c r="AG131" s="19">
        <v>314</v>
      </c>
      <c r="AH131" s="19">
        <v>871</v>
      </c>
      <c r="AI131" s="20">
        <v>8.3000000000000007</v>
      </c>
      <c r="AJ131" s="20">
        <v>5.6</v>
      </c>
      <c r="AK131" s="21">
        <v>1.34</v>
      </c>
    </row>
    <row r="132" spans="1:37" x14ac:dyDescent="0.4">
      <c r="A132" t="s">
        <v>285</v>
      </c>
      <c r="B132" t="s">
        <v>156</v>
      </c>
      <c r="C132">
        <v>53</v>
      </c>
      <c r="D132" s="20">
        <v>18.2</v>
      </c>
      <c r="E132" s="19">
        <v>1594</v>
      </c>
      <c r="F132" s="20">
        <v>66.900000000000006</v>
      </c>
      <c r="G132" s="20">
        <f t="shared" ref="G132:G172" si="8">F132*4/E132*100</f>
        <v>16.787954830614808</v>
      </c>
      <c r="H132">
        <v>52.9</v>
      </c>
      <c r="I132" s="20">
        <f t="shared" si="5"/>
        <v>29.868255959849431</v>
      </c>
      <c r="J132" s="21">
        <v>13.76</v>
      </c>
      <c r="K132" s="20">
        <f t="shared" si="7"/>
        <v>7.7691342534504395</v>
      </c>
      <c r="L132" s="20">
        <v>7.5</v>
      </c>
      <c r="M132" s="21">
        <v>3.32</v>
      </c>
      <c r="N132" s="20">
        <v>205.5</v>
      </c>
      <c r="O132" s="20">
        <f t="shared" si="6"/>
        <v>51.568381430363864</v>
      </c>
      <c r="P132" s="20">
        <v>8.6999999999999993</v>
      </c>
      <c r="Q132" s="19">
        <v>512</v>
      </c>
      <c r="R132" s="20">
        <v>9.8000000000000007</v>
      </c>
      <c r="S132" s="20">
        <v>4.9000000000000004</v>
      </c>
      <c r="T132" s="20">
        <v>110</v>
      </c>
      <c r="U132" s="20">
        <v>0.6</v>
      </c>
      <c r="V132" s="20">
        <v>0.8</v>
      </c>
      <c r="W132" s="20">
        <v>15.4</v>
      </c>
      <c r="X132" s="21">
        <v>1</v>
      </c>
      <c r="Y132" s="20">
        <v>6.9</v>
      </c>
      <c r="Z132" s="19">
        <v>212</v>
      </c>
      <c r="AA132" s="20">
        <v>4.5</v>
      </c>
      <c r="AB132" s="19">
        <v>94</v>
      </c>
      <c r="AC132" s="19">
        <v>2306</v>
      </c>
      <c r="AD132" s="20">
        <v>5.9</v>
      </c>
      <c r="AE132" s="19">
        <v>1706.5</v>
      </c>
      <c r="AF132" s="19">
        <v>354</v>
      </c>
      <c r="AG132" s="19">
        <v>219</v>
      </c>
      <c r="AH132" s="19">
        <v>877</v>
      </c>
      <c r="AI132" s="20">
        <v>5.8</v>
      </c>
      <c r="AJ132" s="20">
        <v>8.1</v>
      </c>
      <c r="AK132" s="21">
        <v>0.98</v>
      </c>
    </row>
    <row r="133" spans="1:37" x14ac:dyDescent="0.4">
      <c r="A133" t="s">
        <v>286</v>
      </c>
      <c r="B133" t="s">
        <v>156</v>
      </c>
      <c r="C133">
        <v>54</v>
      </c>
      <c r="D133" s="20">
        <v>20.399999999999999</v>
      </c>
      <c r="E133" s="19">
        <v>1997</v>
      </c>
      <c r="F133" s="20">
        <v>77.7</v>
      </c>
      <c r="G133" s="20">
        <f t="shared" si="8"/>
        <v>15.56334501752629</v>
      </c>
      <c r="H133">
        <v>66.599999999999994</v>
      </c>
      <c r="I133" s="20">
        <f t="shared" si="5"/>
        <v>30.0150225338007</v>
      </c>
      <c r="J133" s="21">
        <v>17.78</v>
      </c>
      <c r="K133" s="20">
        <f t="shared" si="7"/>
        <v>8.0130195292939419</v>
      </c>
      <c r="L133" s="20">
        <v>7.6</v>
      </c>
      <c r="M133" s="21">
        <v>2.06</v>
      </c>
      <c r="N133" s="20">
        <v>264.39999999999998</v>
      </c>
      <c r="O133" s="20">
        <f t="shared" si="6"/>
        <v>52.9594391587381</v>
      </c>
      <c r="P133" s="20">
        <v>11.4</v>
      </c>
      <c r="Q133" s="19">
        <v>319</v>
      </c>
      <c r="R133" s="20">
        <v>5.5</v>
      </c>
      <c r="S133" s="20">
        <v>6.5</v>
      </c>
      <c r="T133" s="20">
        <v>157</v>
      </c>
      <c r="U133" s="20">
        <v>1</v>
      </c>
      <c r="V133" s="20">
        <v>0.6</v>
      </c>
      <c r="W133" s="20">
        <v>17.100000000000001</v>
      </c>
      <c r="X133" s="21">
        <v>1.36</v>
      </c>
      <c r="Y133" s="20">
        <v>5.4</v>
      </c>
      <c r="Z133" s="19">
        <v>164</v>
      </c>
      <c r="AA133" s="20">
        <v>4.5</v>
      </c>
      <c r="AB133" s="19">
        <v>60.5</v>
      </c>
      <c r="AC133" s="19">
        <v>3081</v>
      </c>
      <c r="AD133" s="20">
        <v>7.8</v>
      </c>
      <c r="AE133" s="19">
        <v>1946</v>
      </c>
      <c r="AF133" s="19">
        <v>463.5</v>
      </c>
      <c r="AG133" s="19">
        <v>240</v>
      </c>
      <c r="AH133" s="19">
        <v>1033</v>
      </c>
      <c r="AI133" s="20">
        <v>7</v>
      </c>
      <c r="AJ133" s="20">
        <v>8.5</v>
      </c>
      <c r="AK133" s="21">
        <v>0.96</v>
      </c>
    </row>
    <row r="134" spans="1:37" x14ac:dyDescent="0.4">
      <c r="A134" t="s">
        <v>287</v>
      </c>
      <c r="B134" t="s">
        <v>156</v>
      </c>
      <c r="C134">
        <v>51</v>
      </c>
      <c r="D134" s="20">
        <v>23.1</v>
      </c>
      <c r="E134" s="19">
        <v>1838</v>
      </c>
      <c r="F134" s="20">
        <v>67.5</v>
      </c>
      <c r="G134" s="20">
        <f t="shared" si="8"/>
        <v>14.689880304678999</v>
      </c>
      <c r="H134">
        <v>60</v>
      </c>
      <c r="I134" s="20">
        <f t="shared" ref="I134:I172" si="9">H134*9/E134*100</f>
        <v>29.379760609357998</v>
      </c>
      <c r="J134" s="21">
        <v>18.670000000000002</v>
      </c>
      <c r="K134" s="20">
        <f t="shared" si="7"/>
        <v>9.1420021762785666</v>
      </c>
      <c r="L134" s="20">
        <v>8</v>
      </c>
      <c r="M134" s="21">
        <v>1.49</v>
      </c>
      <c r="N134" s="20">
        <v>241</v>
      </c>
      <c r="O134" s="20">
        <f t="shared" ref="O134:O172" si="10">N134*4/E134*100</f>
        <v>52.448313384113163</v>
      </c>
      <c r="P134" s="20">
        <v>18.3</v>
      </c>
      <c r="Q134" s="19">
        <v>621</v>
      </c>
      <c r="R134" s="20">
        <v>1.7</v>
      </c>
      <c r="S134" s="20">
        <v>7.3</v>
      </c>
      <c r="T134" s="20">
        <v>318</v>
      </c>
      <c r="U134" s="20">
        <v>0.8</v>
      </c>
      <c r="V134" s="20">
        <v>0.8</v>
      </c>
      <c r="W134" s="20">
        <v>14.8</v>
      </c>
      <c r="X134" s="21">
        <v>1.1200000000000001</v>
      </c>
      <c r="Y134" s="20">
        <v>2.8</v>
      </c>
      <c r="Z134" s="19">
        <v>288</v>
      </c>
      <c r="AA134" s="20">
        <v>5.6</v>
      </c>
      <c r="AB134" s="19">
        <v>61.5</v>
      </c>
      <c r="AC134" s="19">
        <v>3978</v>
      </c>
      <c r="AD134" s="20">
        <v>10</v>
      </c>
      <c r="AE134" s="19">
        <v>2807</v>
      </c>
      <c r="AF134" s="19">
        <v>569.5</v>
      </c>
      <c r="AG134" s="19">
        <v>253</v>
      </c>
      <c r="AH134" s="19">
        <v>1069</v>
      </c>
      <c r="AI134" s="20">
        <v>6.3</v>
      </c>
      <c r="AJ134" s="20">
        <v>8.3000000000000007</v>
      </c>
      <c r="AK134" s="21">
        <v>1.1399999999999999</v>
      </c>
    </row>
    <row r="135" spans="1:37" x14ac:dyDescent="0.4">
      <c r="A135" t="s">
        <v>288</v>
      </c>
      <c r="B135" t="s">
        <v>156</v>
      </c>
      <c r="C135">
        <v>50</v>
      </c>
      <c r="D135" s="20">
        <v>19.899999999999999</v>
      </c>
      <c r="E135" s="19">
        <v>1693</v>
      </c>
      <c r="F135" s="20">
        <v>68.400000000000006</v>
      </c>
      <c r="G135" s="20">
        <f t="shared" si="8"/>
        <v>16.160661547548731</v>
      </c>
      <c r="H135">
        <v>56.3</v>
      </c>
      <c r="I135" s="20">
        <f t="shared" si="9"/>
        <v>29.929119905493206</v>
      </c>
      <c r="J135" s="21">
        <v>17.8</v>
      </c>
      <c r="K135" s="20">
        <f t="shared" ref="K135:K172" si="11">J135*9/E135*100</f>
        <v>9.4624926166568226</v>
      </c>
      <c r="L135" s="20">
        <v>6.9</v>
      </c>
      <c r="M135" s="21">
        <v>2.37</v>
      </c>
      <c r="N135" s="20">
        <v>226.8</v>
      </c>
      <c r="O135" s="20">
        <f t="shared" si="10"/>
        <v>53.585351447135267</v>
      </c>
      <c r="P135" s="20">
        <v>13.6</v>
      </c>
      <c r="Q135" s="19">
        <v>476</v>
      </c>
      <c r="R135" s="20">
        <v>10.4</v>
      </c>
      <c r="S135" s="20">
        <v>8.1</v>
      </c>
      <c r="T135" s="20">
        <v>137</v>
      </c>
      <c r="U135" s="20">
        <v>0.6</v>
      </c>
      <c r="V135" s="20">
        <v>0.9</v>
      </c>
      <c r="W135" s="20">
        <v>15</v>
      </c>
      <c r="X135" s="21">
        <v>1.0900000000000001</v>
      </c>
      <c r="Y135" s="20">
        <v>4.2</v>
      </c>
      <c r="Z135" s="19">
        <v>250</v>
      </c>
      <c r="AA135" s="20">
        <v>4.8</v>
      </c>
      <c r="AB135" s="19">
        <v>77.5</v>
      </c>
      <c r="AC135" s="19">
        <v>4152</v>
      </c>
      <c r="AD135" s="20">
        <v>10.4</v>
      </c>
      <c r="AE135" s="19">
        <v>2547</v>
      </c>
      <c r="AF135" s="19">
        <v>410.5</v>
      </c>
      <c r="AG135" s="19">
        <v>238</v>
      </c>
      <c r="AH135" s="19">
        <v>945</v>
      </c>
      <c r="AI135" s="20">
        <v>6</v>
      </c>
      <c r="AJ135" s="20">
        <v>5.6</v>
      </c>
      <c r="AK135" s="21">
        <v>0.9</v>
      </c>
    </row>
    <row r="136" spans="1:37" x14ac:dyDescent="0.4">
      <c r="A136" t="s">
        <v>289</v>
      </c>
      <c r="B136" t="s">
        <v>156</v>
      </c>
      <c r="C136">
        <v>50</v>
      </c>
      <c r="D136" s="20">
        <v>19.2</v>
      </c>
      <c r="E136" s="19">
        <v>2537</v>
      </c>
      <c r="F136" s="20">
        <v>81.7</v>
      </c>
      <c r="G136" s="20">
        <f t="shared" si="8"/>
        <v>12.881355932203389</v>
      </c>
      <c r="H136">
        <v>92.5</v>
      </c>
      <c r="I136" s="20">
        <f t="shared" si="9"/>
        <v>32.814347654710282</v>
      </c>
      <c r="J136" s="21">
        <v>26.6</v>
      </c>
      <c r="K136" s="20">
        <f t="shared" si="11"/>
        <v>9.4363421363815529</v>
      </c>
      <c r="L136" s="20">
        <v>17.3</v>
      </c>
      <c r="M136" s="21">
        <v>2.74</v>
      </c>
      <c r="N136" s="20">
        <v>343</v>
      </c>
      <c r="O136" s="20">
        <f t="shared" si="10"/>
        <v>54.079621600315328</v>
      </c>
      <c r="P136" s="20">
        <v>28.6</v>
      </c>
      <c r="Q136" s="19">
        <v>737</v>
      </c>
      <c r="R136" s="20">
        <v>11.3</v>
      </c>
      <c r="S136" s="20">
        <v>13.6</v>
      </c>
      <c r="T136" s="20">
        <v>230.5</v>
      </c>
      <c r="U136" s="20">
        <v>1.2</v>
      </c>
      <c r="V136" s="20">
        <v>0.9</v>
      </c>
      <c r="W136" s="20">
        <v>21.8</v>
      </c>
      <c r="X136" s="21">
        <v>2.1800000000000002</v>
      </c>
      <c r="Y136" s="20">
        <v>4.7</v>
      </c>
      <c r="Z136" s="19">
        <v>400</v>
      </c>
      <c r="AA136" s="20">
        <v>7.6</v>
      </c>
      <c r="AB136" s="19">
        <v>139</v>
      </c>
      <c r="AC136" s="19">
        <v>5024</v>
      </c>
      <c r="AD136" s="20">
        <v>12.8</v>
      </c>
      <c r="AE136" s="19">
        <v>3949.5</v>
      </c>
      <c r="AF136" s="19">
        <v>479.5</v>
      </c>
      <c r="AG136" s="19">
        <v>376</v>
      </c>
      <c r="AH136" s="19">
        <v>1162</v>
      </c>
      <c r="AI136" s="20">
        <v>10.5</v>
      </c>
      <c r="AJ136" s="20">
        <v>9.1</v>
      </c>
      <c r="AK136" s="21">
        <v>1.69</v>
      </c>
    </row>
    <row r="137" spans="1:37" x14ac:dyDescent="0.4">
      <c r="A137" t="s">
        <v>290</v>
      </c>
      <c r="B137" t="s">
        <v>156</v>
      </c>
      <c r="C137">
        <v>53</v>
      </c>
      <c r="D137" s="20">
        <v>19.2</v>
      </c>
      <c r="E137" s="19">
        <v>1476</v>
      </c>
      <c r="F137" s="20">
        <v>59</v>
      </c>
      <c r="G137" s="20">
        <f t="shared" si="8"/>
        <v>15.989159891598916</v>
      </c>
      <c r="H137">
        <v>65.5</v>
      </c>
      <c r="I137" s="20">
        <f t="shared" si="9"/>
        <v>39.939024390243901</v>
      </c>
      <c r="J137" s="21">
        <v>25.45</v>
      </c>
      <c r="K137" s="20">
        <f t="shared" si="11"/>
        <v>15.518292682926829</v>
      </c>
      <c r="L137" s="20">
        <v>6.4</v>
      </c>
      <c r="M137" s="21">
        <v>1.08</v>
      </c>
      <c r="N137" s="20">
        <v>154.5</v>
      </c>
      <c r="O137" s="20">
        <f t="shared" si="10"/>
        <v>41.869918699186989</v>
      </c>
      <c r="P137" s="20">
        <v>6</v>
      </c>
      <c r="Q137" s="19">
        <v>406</v>
      </c>
      <c r="R137" s="20">
        <v>13</v>
      </c>
      <c r="S137" s="20">
        <v>5.4</v>
      </c>
      <c r="T137" s="20">
        <v>87</v>
      </c>
      <c r="U137" s="20">
        <v>0.6</v>
      </c>
      <c r="V137" s="20">
        <v>1</v>
      </c>
      <c r="W137" s="20">
        <v>11.4</v>
      </c>
      <c r="X137" s="21">
        <v>0.9</v>
      </c>
      <c r="Y137" s="20">
        <v>25.3</v>
      </c>
      <c r="Z137" s="19">
        <v>202</v>
      </c>
      <c r="AA137" s="20">
        <v>5</v>
      </c>
      <c r="AB137" s="19">
        <v>98.5</v>
      </c>
      <c r="AC137" s="19">
        <v>1869</v>
      </c>
      <c r="AD137" s="20">
        <v>4.5999999999999996</v>
      </c>
      <c r="AE137" s="19">
        <v>1505.5</v>
      </c>
      <c r="AF137" s="19">
        <v>477</v>
      </c>
      <c r="AG137" s="19">
        <v>147</v>
      </c>
      <c r="AH137" s="19">
        <v>841</v>
      </c>
      <c r="AI137" s="20">
        <v>8.1999999999999993</v>
      </c>
      <c r="AJ137" s="20">
        <v>6.9</v>
      </c>
      <c r="AK137" s="21">
        <v>0.8</v>
      </c>
    </row>
    <row r="138" spans="1:37" x14ac:dyDescent="0.4">
      <c r="A138" t="s">
        <v>291</v>
      </c>
      <c r="B138" t="s">
        <v>156</v>
      </c>
      <c r="C138">
        <v>50</v>
      </c>
      <c r="D138" s="20">
        <v>23.7</v>
      </c>
      <c r="E138">
        <v>1628</v>
      </c>
      <c r="F138" s="20">
        <v>54.5</v>
      </c>
      <c r="G138" s="20">
        <f t="shared" si="8"/>
        <v>13.39066339066339</v>
      </c>
      <c r="H138" s="20">
        <v>63.8</v>
      </c>
      <c r="I138" s="20">
        <f t="shared" si="9"/>
        <v>35.270270270270267</v>
      </c>
      <c r="J138" s="21">
        <v>19.809999999999999</v>
      </c>
      <c r="K138" s="20">
        <f t="shared" si="11"/>
        <v>10.951474201474202</v>
      </c>
      <c r="L138" s="20">
        <v>11.1</v>
      </c>
      <c r="M138">
        <v>1.58</v>
      </c>
      <c r="N138" s="20">
        <v>204.4</v>
      </c>
      <c r="O138" s="20">
        <f t="shared" si="10"/>
        <v>50.221130221130231</v>
      </c>
      <c r="P138" s="20">
        <v>11.6</v>
      </c>
      <c r="Q138">
        <v>242</v>
      </c>
      <c r="R138" s="20">
        <v>0.8</v>
      </c>
      <c r="S138" s="20">
        <v>8.4</v>
      </c>
      <c r="T138" s="20">
        <v>69</v>
      </c>
      <c r="U138" s="20">
        <v>0.4</v>
      </c>
      <c r="V138" s="20">
        <v>0.6</v>
      </c>
      <c r="W138" s="20">
        <v>10</v>
      </c>
      <c r="X138" s="21">
        <v>0.75</v>
      </c>
      <c r="Y138" s="20">
        <v>3.1</v>
      </c>
      <c r="Z138">
        <v>372</v>
      </c>
      <c r="AA138" s="20">
        <v>3.7</v>
      </c>
      <c r="AB138" s="19">
        <v>57.5</v>
      </c>
      <c r="AC138">
        <v>3874</v>
      </c>
      <c r="AD138" s="20">
        <v>9.8000000000000007</v>
      </c>
      <c r="AE138" s="19">
        <v>1958</v>
      </c>
      <c r="AF138" s="19">
        <v>466.5</v>
      </c>
      <c r="AG138" s="19">
        <v>223</v>
      </c>
      <c r="AH138">
        <v>877</v>
      </c>
      <c r="AI138">
        <v>5.6</v>
      </c>
      <c r="AJ138" s="20">
        <v>6.8</v>
      </c>
      <c r="AK138" s="21">
        <v>1.1299999999999999</v>
      </c>
    </row>
    <row r="139" spans="1:37" x14ac:dyDescent="0.4">
      <c r="A139" t="s">
        <v>292</v>
      </c>
      <c r="B139" t="s">
        <v>156</v>
      </c>
      <c r="C139">
        <v>54</v>
      </c>
      <c r="D139" s="20">
        <v>19.7</v>
      </c>
      <c r="E139">
        <v>2115</v>
      </c>
      <c r="F139" s="20">
        <v>82</v>
      </c>
      <c r="G139" s="20">
        <f t="shared" si="8"/>
        <v>15.508274231678488</v>
      </c>
      <c r="H139" s="20">
        <v>75.5</v>
      </c>
      <c r="I139" s="20">
        <f t="shared" si="9"/>
        <v>32.12765957446809</v>
      </c>
      <c r="J139" s="21">
        <v>27.51</v>
      </c>
      <c r="K139" s="20">
        <f t="shared" si="11"/>
        <v>11.706382978723404</v>
      </c>
      <c r="L139" s="20">
        <v>9.9</v>
      </c>
      <c r="M139">
        <v>2.14</v>
      </c>
      <c r="N139" s="20">
        <v>269.8</v>
      </c>
      <c r="O139" s="20">
        <f t="shared" si="10"/>
        <v>51.026004728132392</v>
      </c>
      <c r="P139" s="20">
        <v>16.8</v>
      </c>
      <c r="Q139">
        <v>514</v>
      </c>
      <c r="R139" s="20">
        <v>9.3000000000000007</v>
      </c>
      <c r="S139" s="20">
        <v>8</v>
      </c>
      <c r="T139" s="20">
        <v>287.5</v>
      </c>
      <c r="U139" s="20">
        <v>1.1000000000000001</v>
      </c>
      <c r="V139" s="20">
        <v>1.1000000000000001</v>
      </c>
      <c r="W139" s="20">
        <v>18.2</v>
      </c>
      <c r="X139" s="21">
        <v>1.2</v>
      </c>
      <c r="Y139" s="20">
        <v>9.4</v>
      </c>
      <c r="Z139">
        <v>514</v>
      </c>
      <c r="AA139" s="20">
        <v>6.2</v>
      </c>
      <c r="AB139" s="19">
        <v>91.5</v>
      </c>
      <c r="AC139">
        <v>2680</v>
      </c>
      <c r="AD139" s="20">
        <v>6.8</v>
      </c>
      <c r="AE139" s="19">
        <v>2531</v>
      </c>
      <c r="AF139" s="19">
        <v>552.5</v>
      </c>
      <c r="AG139" s="19">
        <v>284</v>
      </c>
      <c r="AH139">
        <v>1124</v>
      </c>
      <c r="AI139">
        <v>7.3</v>
      </c>
      <c r="AJ139" s="20">
        <v>8.1</v>
      </c>
      <c r="AK139" s="21">
        <v>1.1499999999999999</v>
      </c>
    </row>
    <row r="140" spans="1:37" x14ac:dyDescent="0.4">
      <c r="A140" t="s">
        <v>293</v>
      </c>
      <c r="B140" t="s">
        <v>156</v>
      </c>
      <c r="C140">
        <v>53</v>
      </c>
      <c r="D140" s="20">
        <v>21.9</v>
      </c>
      <c r="E140">
        <v>1244</v>
      </c>
      <c r="F140" s="20">
        <v>57.3</v>
      </c>
      <c r="G140" s="20">
        <f t="shared" si="8"/>
        <v>18.424437299035368</v>
      </c>
      <c r="H140" s="20">
        <v>34.700000000000003</v>
      </c>
      <c r="I140" s="20">
        <f t="shared" si="9"/>
        <v>25.104501607717044</v>
      </c>
      <c r="J140" s="21">
        <v>12.21</v>
      </c>
      <c r="K140" s="20">
        <f t="shared" si="11"/>
        <v>8.8336012861736339</v>
      </c>
      <c r="L140" s="20">
        <v>6.3</v>
      </c>
      <c r="M140">
        <v>0.81</v>
      </c>
      <c r="N140" s="20">
        <v>174</v>
      </c>
      <c r="O140" s="20">
        <f t="shared" si="10"/>
        <v>55.948553054662376</v>
      </c>
      <c r="P140" s="20">
        <v>12.7</v>
      </c>
      <c r="Q140">
        <v>455</v>
      </c>
      <c r="R140" s="20">
        <v>1.2</v>
      </c>
      <c r="S140" s="20">
        <v>5.5</v>
      </c>
      <c r="T140" s="20">
        <v>342.5</v>
      </c>
      <c r="U140" s="20">
        <v>0.9</v>
      </c>
      <c r="V140" s="20">
        <v>0.7</v>
      </c>
      <c r="W140" s="20">
        <v>14.4</v>
      </c>
      <c r="X140" s="21">
        <v>0.97</v>
      </c>
      <c r="Y140" s="20">
        <v>1.2</v>
      </c>
      <c r="Z140">
        <v>382</v>
      </c>
      <c r="AA140" s="20">
        <v>4.0999999999999996</v>
      </c>
      <c r="AB140" s="19">
        <v>140.5</v>
      </c>
      <c r="AC140">
        <v>3086</v>
      </c>
      <c r="AD140" s="20">
        <v>7.6</v>
      </c>
      <c r="AE140" s="19">
        <v>2567.5</v>
      </c>
      <c r="AF140" s="19">
        <v>626</v>
      </c>
      <c r="AG140" s="19">
        <v>346</v>
      </c>
      <c r="AH140">
        <v>854</v>
      </c>
      <c r="AI140">
        <v>7.4</v>
      </c>
      <c r="AJ140" s="20">
        <v>6.6</v>
      </c>
      <c r="AK140" s="21">
        <v>0.95</v>
      </c>
    </row>
    <row r="141" spans="1:37" x14ac:dyDescent="0.4">
      <c r="A141" t="s">
        <v>294</v>
      </c>
      <c r="B141" t="s">
        <v>156</v>
      </c>
      <c r="C141">
        <v>54</v>
      </c>
      <c r="D141" s="20">
        <v>24</v>
      </c>
      <c r="E141">
        <v>2556</v>
      </c>
      <c r="F141" s="20">
        <v>102.1</v>
      </c>
      <c r="G141" s="20">
        <f t="shared" si="8"/>
        <v>15.978090766823161</v>
      </c>
      <c r="H141" s="20">
        <v>98.7</v>
      </c>
      <c r="I141" s="20">
        <f t="shared" si="9"/>
        <v>34.753521126760567</v>
      </c>
      <c r="J141" s="21">
        <v>27.52</v>
      </c>
      <c r="K141" s="20">
        <f t="shared" si="11"/>
        <v>9.6901408450704238</v>
      </c>
      <c r="L141" s="20">
        <v>15.7</v>
      </c>
      <c r="M141">
        <v>8.36</v>
      </c>
      <c r="N141" s="20">
        <v>310.8</v>
      </c>
      <c r="O141" s="20">
        <f t="shared" si="10"/>
        <v>48.63849765258216</v>
      </c>
      <c r="P141" s="20">
        <v>18.899999999999999</v>
      </c>
      <c r="Q141">
        <v>336</v>
      </c>
      <c r="R141" s="20">
        <v>16.8</v>
      </c>
      <c r="S141" s="20">
        <v>7.9</v>
      </c>
      <c r="T141" s="20">
        <v>118</v>
      </c>
      <c r="U141" s="20">
        <v>0.9</v>
      </c>
      <c r="V141" s="20">
        <v>1.2</v>
      </c>
      <c r="W141" s="20">
        <v>26.3</v>
      </c>
      <c r="X141" s="21">
        <v>2.2799999999999998</v>
      </c>
      <c r="Y141" s="20">
        <v>18.600000000000001</v>
      </c>
      <c r="Z141">
        <v>320</v>
      </c>
      <c r="AA141" s="20">
        <v>6.7</v>
      </c>
      <c r="AB141" s="19">
        <v>81.5</v>
      </c>
      <c r="AC141">
        <v>3838</v>
      </c>
      <c r="AD141" s="20">
        <v>9.6</v>
      </c>
      <c r="AE141" s="19">
        <v>3661</v>
      </c>
      <c r="AF141" s="19">
        <v>730</v>
      </c>
      <c r="AG141" s="19">
        <v>363</v>
      </c>
      <c r="AH141">
        <v>1421</v>
      </c>
      <c r="AI141">
        <v>9.1</v>
      </c>
      <c r="AJ141" s="20">
        <v>10.1</v>
      </c>
      <c r="AK141" s="21">
        <v>1.72</v>
      </c>
    </row>
    <row r="142" spans="1:37" x14ac:dyDescent="0.4">
      <c r="A142" t="s">
        <v>295</v>
      </c>
      <c r="B142" t="s">
        <v>156</v>
      </c>
      <c r="C142">
        <v>53</v>
      </c>
      <c r="D142" s="20">
        <v>19.7</v>
      </c>
      <c r="E142">
        <v>2064</v>
      </c>
      <c r="F142" s="20">
        <v>86</v>
      </c>
      <c r="G142" s="20">
        <f t="shared" si="8"/>
        <v>16.666666666666664</v>
      </c>
      <c r="H142" s="20">
        <v>81.5</v>
      </c>
      <c r="I142" s="20">
        <f t="shared" si="9"/>
        <v>35.537790697674424</v>
      </c>
      <c r="J142" s="21">
        <v>27.22</v>
      </c>
      <c r="K142" s="20">
        <f t="shared" si="11"/>
        <v>11.869186046511627</v>
      </c>
      <c r="L142" s="20">
        <v>9.9</v>
      </c>
      <c r="M142">
        <v>2.19</v>
      </c>
      <c r="N142" s="20">
        <v>243.5</v>
      </c>
      <c r="O142" s="20">
        <f t="shared" si="10"/>
        <v>47.189922480620154</v>
      </c>
      <c r="P142" s="20">
        <v>17.8</v>
      </c>
      <c r="Q142">
        <v>529</v>
      </c>
      <c r="R142" s="20">
        <v>9.1999999999999993</v>
      </c>
      <c r="S142" s="20">
        <v>12.1</v>
      </c>
      <c r="T142" s="20">
        <v>58</v>
      </c>
      <c r="U142" s="20">
        <v>0.8</v>
      </c>
      <c r="V142" s="20">
        <v>1.5</v>
      </c>
      <c r="W142" s="20">
        <v>23.8</v>
      </c>
      <c r="X142" s="21">
        <v>1.31</v>
      </c>
      <c r="Y142" s="20">
        <v>11.3</v>
      </c>
      <c r="Z142">
        <v>277</v>
      </c>
      <c r="AA142" s="20">
        <v>6.8</v>
      </c>
      <c r="AB142" s="19">
        <v>103</v>
      </c>
      <c r="AC142">
        <v>4172</v>
      </c>
      <c r="AD142" s="20">
        <v>10.5</v>
      </c>
      <c r="AE142" s="19">
        <v>3206</v>
      </c>
      <c r="AF142" s="19">
        <v>772</v>
      </c>
      <c r="AG142" s="19">
        <v>355</v>
      </c>
      <c r="AH142">
        <v>1279</v>
      </c>
      <c r="AI142">
        <v>9.6</v>
      </c>
      <c r="AJ142" s="20">
        <v>9.6999999999999993</v>
      </c>
      <c r="AK142" s="21">
        <v>1.46</v>
      </c>
    </row>
    <row r="143" spans="1:37" x14ac:dyDescent="0.4">
      <c r="A143" t="s">
        <v>296</v>
      </c>
      <c r="B143" t="s">
        <v>156</v>
      </c>
      <c r="C143">
        <v>50</v>
      </c>
      <c r="D143" s="20">
        <v>19.600000000000001</v>
      </c>
      <c r="E143">
        <v>2007</v>
      </c>
      <c r="F143" s="20">
        <v>65.5</v>
      </c>
      <c r="G143" s="20">
        <f t="shared" si="8"/>
        <v>13.054309915296464</v>
      </c>
      <c r="H143" s="20">
        <v>77.599999999999994</v>
      </c>
      <c r="I143" s="20">
        <f t="shared" si="9"/>
        <v>34.798206278026903</v>
      </c>
      <c r="J143" s="21">
        <v>26.29</v>
      </c>
      <c r="K143" s="20">
        <f t="shared" si="11"/>
        <v>11.789237668161434</v>
      </c>
      <c r="L143" s="20">
        <v>11.8</v>
      </c>
      <c r="M143">
        <v>1.47</v>
      </c>
      <c r="N143" s="20">
        <v>256.10000000000002</v>
      </c>
      <c r="O143" s="20">
        <f t="shared" si="10"/>
        <v>51.041355256601896</v>
      </c>
      <c r="P143" s="20">
        <v>12.4</v>
      </c>
      <c r="Q143">
        <v>583</v>
      </c>
      <c r="R143" s="20">
        <v>2</v>
      </c>
      <c r="S143" s="20">
        <v>10.4</v>
      </c>
      <c r="T143" s="20">
        <v>195</v>
      </c>
      <c r="U143" s="20">
        <v>0.6</v>
      </c>
      <c r="V143" s="20">
        <v>1</v>
      </c>
      <c r="W143" s="20">
        <v>12.7</v>
      </c>
      <c r="X143" s="21">
        <v>0.82</v>
      </c>
      <c r="Y143" s="20">
        <v>2.8</v>
      </c>
      <c r="Z143">
        <v>185</v>
      </c>
      <c r="AA143" s="20">
        <v>5.3</v>
      </c>
      <c r="AB143" s="19">
        <v>35.5</v>
      </c>
      <c r="AC143">
        <v>3124</v>
      </c>
      <c r="AD143" s="20">
        <v>8</v>
      </c>
      <c r="AE143" s="19">
        <v>1940</v>
      </c>
      <c r="AF143" s="19">
        <v>541.5</v>
      </c>
      <c r="AG143" s="19">
        <v>265</v>
      </c>
      <c r="AH143">
        <v>934</v>
      </c>
      <c r="AI143">
        <v>8.6999999999999993</v>
      </c>
      <c r="AJ143" s="20">
        <v>8.5</v>
      </c>
      <c r="AK143" s="21">
        <v>1.07</v>
      </c>
    </row>
    <row r="144" spans="1:37" x14ac:dyDescent="0.4">
      <c r="A144" t="s">
        <v>297</v>
      </c>
      <c r="B144" t="s">
        <v>156</v>
      </c>
      <c r="C144">
        <v>52</v>
      </c>
      <c r="D144" s="20">
        <v>21.5</v>
      </c>
      <c r="E144">
        <v>1419</v>
      </c>
      <c r="F144" s="20">
        <v>47.3</v>
      </c>
      <c r="G144" s="20">
        <f t="shared" si="8"/>
        <v>13.333333333333334</v>
      </c>
      <c r="H144" s="20">
        <v>41.2</v>
      </c>
      <c r="I144" s="20">
        <f t="shared" si="9"/>
        <v>26.131078224101479</v>
      </c>
      <c r="J144" s="21">
        <v>12.64</v>
      </c>
      <c r="K144" s="20">
        <f t="shared" si="11"/>
        <v>8.0169133192389008</v>
      </c>
      <c r="L144" s="20">
        <v>6.2</v>
      </c>
      <c r="M144">
        <v>0.95</v>
      </c>
      <c r="N144" s="20">
        <v>209.7</v>
      </c>
      <c r="O144" s="20">
        <f t="shared" si="10"/>
        <v>59.112050739957709</v>
      </c>
      <c r="P144" s="20">
        <v>8.9</v>
      </c>
      <c r="Q144">
        <v>261</v>
      </c>
      <c r="R144" s="20">
        <v>1.3</v>
      </c>
      <c r="S144" s="20">
        <v>4.0999999999999996</v>
      </c>
      <c r="T144" s="20">
        <v>42.5</v>
      </c>
      <c r="U144" s="20">
        <v>0.4</v>
      </c>
      <c r="V144" s="20">
        <v>0.6</v>
      </c>
      <c r="W144" s="20">
        <v>10.199999999999999</v>
      </c>
      <c r="X144" s="21">
        <v>0.76</v>
      </c>
      <c r="Y144" s="20">
        <v>1.3</v>
      </c>
      <c r="Z144">
        <v>218</v>
      </c>
      <c r="AA144" s="20">
        <v>4.3</v>
      </c>
      <c r="AB144" s="19">
        <v>76.5</v>
      </c>
      <c r="AC144">
        <v>2440</v>
      </c>
      <c r="AD144" s="20">
        <v>6.2</v>
      </c>
      <c r="AE144" s="19">
        <v>1277</v>
      </c>
      <c r="AF144" s="19">
        <v>239</v>
      </c>
      <c r="AG144" s="19">
        <v>131</v>
      </c>
      <c r="AH144">
        <v>642</v>
      </c>
      <c r="AI144">
        <v>5.2</v>
      </c>
      <c r="AJ144" s="20">
        <v>5.8</v>
      </c>
      <c r="AK144" s="21">
        <v>0.81</v>
      </c>
    </row>
    <row r="145" spans="1:37" x14ac:dyDescent="0.4">
      <c r="A145" t="s">
        <v>298</v>
      </c>
      <c r="B145" t="s">
        <v>156</v>
      </c>
      <c r="C145">
        <v>51</v>
      </c>
      <c r="D145" s="20">
        <v>18.8</v>
      </c>
      <c r="E145">
        <v>1613</v>
      </c>
      <c r="F145" s="20">
        <v>80.400000000000006</v>
      </c>
      <c r="G145" s="20">
        <f t="shared" si="8"/>
        <v>19.938003719776816</v>
      </c>
      <c r="H145" s="20">
        <v>40</v>
      </c>
      <c r="I145" s="20">
        <f t="shared" si="9"/>
        <v>22.318660880347181</v>
      </c>
      <c r="J145" s="21">
        <v>11.69</v>
      </c>
      <c r="K145" s="20">
        <f t="shared" si="11"/>
        <v>6.5226286422814628</v>
      </c>
      <c r="L145" s="20">
        <v>7.2</v>
      </c>
      <c r="M145">
        <v>1.66</v>
      </c>
      <c r="N145" s="20">
        <v>231.1</v>
      </c>
      <c r="O145" s="20">
        <f t="shared" si="10"/>
        <v>57.309361438313701</v>
      </c>
      <c r="P145" s="20">
        <v>17.399999999999999</v>
      </c>
      <c r="Q145">
        <v>660</v>
      </c>
      <c r="R145" s="20">
        <v>8.3000000000000007</v>
      </c>
      <c r="S145" s="20">
        <v>6.3</v>
      </c>
      <c r="T145" s="20">
        <v>225</v>
      </c>
      <c r="U145" s="20">
        <v>0.7</v>
      </c>
      <c r="V145" s="20">
        <v>1</v>
      </c>
      <c r="W145" s="20">
        <v>21.2</v>
      </c>
      <c r="X145" s="21">
        <v>1.57</v>
      </c>
      <c r="Y145" s="20">
        <v>10.6</v>
      </c>
      <c r="Z145">
        <v>368</v>
      </c>
      <c r="AA145" s="20">
        <v>6.9</v>
      </c>
      <c r="AB145" s="19">
        <v>110.5</v>
      </c>
      <c r="AC145">
        <v>3008</v>
      </c>
      <c r="AD145" s="20">
        <v>7.6</v>
      </c>
      <c r="AE145" s="19">
        <v>3072.5</v>
      </c>
      <c r="AF145" s="19">
        <v>542.5</v>
      </c>
      <c r="AG145" s="19">
        <v>316</v>
      </c>
      <c r="AH145">
        <v>1122</v>
      </c>
      <c r="AI145">
        <v>8.8000000000000007</v>
      </c>
      <c r="AJ145" s="20">
        <v>8.3000000000000007</v>
      </c>
      <c r="AK145" s="21">
        <v>1.04</v>
      </c>
    </row>
    <row r="146" spans="1:37" x14ac:dyDescent="0.4">
      <c r="A146" t="s">
        <v>299</v>
      </c>
      <c r="B146" t="s">
        <v>156</v>
      </c>
      <c r="C146">
        <v>53</v>
      </c>
      <c r="D146" s="20">
        <v>18.8</v>
      </c>
      <c r="E146">
        <v>2145</v>
      </c>
      <c r="F146" s="20">
        <v>88.5</v>
      </c>
      <c r="G146" s="20">
        <f t="shared" si="8"/>
        <v>16.503496503496503</v>
      </c>
      <c r="H146" s="20">
        <v>81.2</v>
      </c>
      <c r="I146" s="20">
        <f t="shared" si="9"/>
        <v>34.069930069930074</v>
      </c>
      <c r="J146" s="21">
        <v>23.1</v>
      </c>
      <c r="K146" s="20">
        <f t="shared" si="11"/>
        <v>9.6923076923076934</v>
      </c>
      <c r="L146" s="20">
        <v>14.8</v>
      </c>
      <c r="M146">
        <v>4.74</v>
      </c>
      <c r="N146" s="20">
        <v>240.5</v>
      </c>
      <c r="O146" s="20">
        <f t="shared" si="10"/>
        <v>44.848484848484851</v>
      </c>
      <c r="P146" s="20">
        <v>17.600000000000001</v>
      </c>
      <c r="Q146">
        <v>394</v>
      </c>
      <c r="R146" s="20">
        <v>7.2</v>
      </c>
      <c r="S146" s="20">
        <v>10.1</v>
      </c>
      <c r="T146" s="20">
        <v>327.5</v>
      </c>
      <c r="U146" s="20">
        <v>0.6</v>
      </c>
      <c r="V146" s="20">
        <v>1</v>
      </c>
      <c r="W146" s="20">
        <v>17.5</v>
      </c>
      <c r="X146" s="21">
        <v>1.45</v>
      </c>
      <c r="Y146" s="20">
        <v>14.9</v>
      </c>
      <c r="Z146">
        <v>397</v>
      </c>
      <c r="AA146" s="20">
        <v>6.2</v>
      </c>
      <c r="AB146" s="19">
        <v>64.5</v>
      </c>
      <c r="AC146">
        <v>4169</v>
      </c>
      <c r="AD146" s="20">
        <v>10.5</v>
      </c>
      <c r="AE146" s="19">
        <v>2926.5</v>
      </c>
      <c r="AF146" s="19">
        <v>697.5</v>
      </c>
      <c r="AG146" s="19">
        <v>423</v>
      </c>
      <c r="AH146">
        <v>1277</v>
      </c>
      <c r="AI146">
        <v>11.4</v>
      </c>
      <c r="AJ146" s="20">
        <v>12.7</v>
      </c>
      <c r="AK146" s="21">
        <v>1.7</v>
      </c>
    </row>
    <row r="147" spans="1:37" x14ac:dyDescent="0.4">
      <c r="A147" t="s">
        <v>300</v>
      </c>
      <c r="B147" t="s">
        <v>156</v>
      </c>
      <c r="C147">
        <v>54</v>
      </c>
      <c r="D147" s="20">
        <v>18</v>
      </c>
      <c r="E147">
        <v>1913</v>
      </c>
      <c r="F147" s="20">
        <v>68.900000000000006</v>
      </c>
      <c r="G147" s="20">
        <f t="shared" si="8"/>
        <v>14.406691061160481</v>
      </c>
      <c r="H147" s="20">
        <v>52.8</v>
      </c>
      <c r="I147" s="20">
        <f t="shared" si="9"/>
        <v>24.840564558285415</v>
      </c>
      <c r="J147" s="21">
        <v>17.850000000000001</v>
      </c>
      <c r="K147" s="20">
        <f t="shared" si="11"/>
        <v>8.3978044955567164</v>
      </c>
      <c r="L147" s="20">
        <v>7.4</v>
      </c>
      <c r="M147">
        <v>3.04</v>
      </c>
      <c r="N147" s="20">
        <v>278.89999999999998</v>
      </c>
      <c r="O147" s="20">
        <f t="shared" si="10"/>
        <v>58.316779926816508</v>
      </c>
      <c r="P147" s="20">
        <v>14.9</v>
      </c>
      <c r="Q147">
        <v>547</v>
      </c>
      <c r="R147" s="20">
        <v>10.3</v>
      </c>
      <c r="S147" s="20">
        <v>7.7</v>
      </c>
      <c r="T147" s="20">
        <v>110</v>
      </c>
      <c r="U147" s="20">
        <v>0.6</v>
      </c>
      <c r="V147" s="20">
        <v>0.8</v>
      </c>
      <c r="W147" s="20">
        <v>17.2</v>
      </c>
      <c r="X147" s="21">
        <v>0.96</v>
      </c>
      <c r="Y147" s="20">
        <v>7.7</v>
      </c>
      <c r="Z147">
        <v>303</v>
      </c>
      <c r="AA147" s="20">
        <v>5</v>
      </c>
      <c r="AB147" s="19">
        <v>59.5</v>
      </c>
      <c r="AC147">
        <v>4297</v>
      </c>
      <c r="AD147" s="20">
        <v>10.7</v>
      </c>
      <c r="AE147" s="19">
        <v>2058.5</v>
      </c>
      <c r="AF147" s="19">
        <v>343</v>
      </c>
      <c r="AG147" s="19">
        <v>228</v>
      </c>
      <c r="AH147">
        <v>904</v>
      </c>
      <c r="AI147">
        <v>6.9</v>
      </c>
      <c r="AJ147" s="20">
        <v>7.3</v>
      </c>
      <c r="AK147" s="21">
        <v>1.04</v>
      </c>
    </row>
    <row r="148" spans="1:37" x14ac:dyDescent="0.4">
      <c r="A148" t="s">
        <v>301</v>
      </c>
      <c r="B148" t="s">
        <v>156</v>
      </c>
      <c r="C148">
        <v>51</v>
      </c>
      <c r="D148" s="20">
        <v>20.9</v>
      </c>
      <c r="E148">
        <v>1615</v>
      </c>
      <c r="F148" s="20">
        <v>82.4</v>
      </c>
      <c r="G148" s="20">
        <f t="shared" si="8"/>
        <v>20.408668730650156</v>
      </c>
      <c r="H148" s="20">
        <v>42.8</v>
      </c>
      <c r="I148" s="20">
        <f t="shared" si="9"/>
        <v>23.851393188854487</v>
      </c>
      <c r="J148" s="21">
        <v>14.53</v>
      </c>
      <c r="K148" s="20">
        <f t="shared" si="11"/>
        <v>8.0972136222910205</v>
      </c>
      <c r="L148" s="20">
        <v>7.1</v>
      </c>
      <c r="M148">
        <v>1.47</v>
      </c>
      <c r="N148" s="20">
        <v>215.6</v>
      </c>
      <c r="O148" s="20">
        <f t="shared" si="10"/>
        <v>53.399380804953559</v>
      </c>
      <c r="P148" s="20">
        <v>9.1</v>
      </c>
      <c r="Q148">
        <v>164</v>
      </c>
      <c r="R148" s="20">
        <v>4.2</v>
      </c>
      <c r="S148" s="20">
        <v>3.3</v>
      </c>
      <c r="T148" s="20">
        <v>63</v>
      </c>
      <c r="U148" s="20">
        <v>0.4</v>
      </c>
      <c r="V148" s="20">
        <v>1.6</v>
      </c>
      <c r="W148" s="20">
        <v>28.7</v>
      </c>
      <c r="X148" s="21">
        <v>1.87</v>
      </c>
      <c r="Y148" s="20">
        <v>7.5</v>
      </c>
      <c r="Z148">
        <v>1464</v>
      </c>
      <c r="AA148" s="20">
        <v>7</v>
      </c>
      <c r="AB148" s="19">
        <v>222</v>
      </c>
      <c r="AC148">
        <v>2375</v>
      </c>
      <c r="AD148" s="20">
        <v>6.1</v>
      </c>
      <c r="AE148" s="19">
        <v>4733</v>
      </c>
      <c r="AF148" s="19">
        <v>322</v>
      </c>
      <c r="AG148" s="19">
        <v>332</v>
      </c>
      <c r="AH148">
        <v>1193</v>
      </c>
      <c r="AI148">
        <v>7.2</v>
      </c>
      <c r="AJ148" s="20">
        <v>9.6999999999999993</v>
      </c>
      <c r="AK148" s="21">
        <v>1.17</v>
      </c>
    </row>
    <row r="149" spans="1:37" x14ac:dyDescent="0.4">
      <c r="A149" t="s">
        <v>302</v>
      </c>
      <c r="B149" t="s">
        <v>156</v>
      </c>
      <c r="C149">
        <v>53</v>
      </c>
      <c r="D149" s="20">
        <v>19.8</v>
      </c>
      <c r="E149">
        <v>1589</v>
      </c>
      <c r="F149" s="20">
        <v>51.4</v>
      </c>
      <c r="G149" s="20">
        <f t="shared" si="8"/>
        <v>12.938955317809944</v>
      </c>
      <c r="H149" s="20">
        <v>57.8</v>
      </c>
      <c r="I149" s="20">
        <f t="shared" si="9"/>
        <v>32.7375707992448</v>
      </c>
      <c r="J149" s="21">
        <v>12.37</v>
      </c>
      <c r="K149" s="20">
        <f t="shared" si="11"/>
        <v>7.0062932662051605</v>
      </c>
      <c r="L149" s="20">
        <v>10.1</v>
      </c>
      <c r="M149">
        <v>3.19</v>
      </c>
      <c r="N149" s="20">
        <v>213.7</v>
      </c>
      <c r="O149" s="20">
        <f t="shared" si="10"/>
        <v>53.794839521711765</v>
      </c>
      <c r="P149" s="20">
        <v>9.1</v>
      </c>
      <c r="Q149">
        <v>270</v>
      </c>
      <c r="R149" s="20">
        <v>2.8</v>
      </c>
      <c r="S149" s="20">
        <v>8.1999999999999993</v>
      </c>
      <c r="T149" s="20">
        <v>93.5</v>
      </c>
      <c r="U149" s="20">
        <v>0.4</v>
      </c>
      <c r="V149" s="20">
        <v>0.6</v>
      </c>
      <c r="W149" s="20">
        <v>9.9</v>
      </c>
      <c r="X149" s="21">
        <v>0.74</v>
      </c>
      <c r="Y149" s="20">
        <v>3</v>
      </c>
      <c r="Z149">
        <v>161</v>
      </c>
      <c r="AA149" s="20">
        <v>4.3</v>
      </c>
      <c r="AB149" s="19">
        <v>43</v>
      </c>
      <c r="AC149">
        <v>3435</v>
      </c>
      <c r="AD149" s="20">
        <v>8.9</v>
      </c>
      <c r="AE149" s="19">
        <v>1774</v>
      </c>
      <c r="AF149" s="19">
        <v>452.5</v>
      </c>
      <c r="AG149" s="19">
        <v>180</v>
      </c>
      <c r="AH149">
        <v>744</v>
      </c>
      <c r="AI149">
        <v>4.8</v>
      </c>
      <c r="AJ149" s="20">
        <v>4.4000000000000004</v>
      </c>
      <c r="AK149" s="21">
        <v>0.66</v>
      </c>
    </row>
    <row r="150" spans="1:37" x14ac:dyDescent="0.4">
      <c r="A150" t="s">
        <v>303</v>
      </c>
      <c r="B150" t="s">
        <v>156</v>
      </c>
      <c r="C150">
        <v>52</v>
      </c>
      <c r="D150" s="20">
        <v>19.100000000000001</v>
      </c>
      <c r="E150">
        <v>1526</v>
      </c>
      <c r="F150" s="20">
        <v>64</v>
      </c>
      <c r="G150" s="20">
        <f t="shared" si="8"/>
        <v>16.775884665792923</v>
      </c>
      <c r="H150" s="20">
        <v>32.1</v>
      </c>
      <c r="I150" s="20">
        <f t="shared" si="9"/>
        <v>18.931847968545217</v>
      </c>
      <c r="J150" s="21">
        <v>11.16</v>
      </c>
      <c r="K150" s="20">
        <f t="shared" si="11"/>
        <v>6.5819134993446919</v>
      </c>
      <c r="L150" s="20">
        <v>5.4</v>
      </c>
      <c r="M150">
        <v>1.05</v>
      </c>
      <c r="N150" s="20">
        <v>244.1</v>
      </c>
      <c r="O150" s="20">
        <f t="shared" si="10"/>
        <v>63.984272608125814</v>
      </c>
      <c r="P150" s="20">
        <v>17.899999999999999</v>
      </c>
      <c r="Q150">
        <v>406</v>
      </c>
      <c r="R150" s="20">
        <v>18</v>
      </c>
      <c r="S150" s="20">
        <v>7</v>
      </c>
      <c r="T150" s="20">
        <v>196</v>
      </c>
      <c r="U150" s="20">
        <v>1.5</v>
      </c>
      <c r="V150" s="20">
        <v>0.6</v>
      </c>
      <c r="W150" s="20">
        <v>22.1</v>
      </c>
      <c r="X150" s="21">
        <v>1.69</v>
      </c>
      <c r="Y150" s="20">
        <v>3.9</v>
      </c>
      <c r="Z150">
        <v>332</v>
      </c>
      <c r="AA150" s="20">
        <v>6.4</v>
      </c>
      <c r="AB150" s="19">
        <v>109</v>
      </c>
      <c r="AC150">
        <v>2301</v>
      </c>
      <c r="AD150" s="20">
        <v>5.8</v>
      </c>
      <c r="AE150" s="19">
        <v>2337</v>
      </c>
      <c r="AF150" s="19">
        <v>571</v>
      </c>
      <c r="AG150" s="19">
        <v>426</v>
      </c>
      <c r="AH150">
        <v>1437</v>
      </c>
      <c r="AI150">
        <v>7.9</v>
      </c>
      <c r="AJ150" s="20">
        <v>8.8000000000000007</v>
      </c>
      <c r="AK150" s="21">
        <v>1.32</v>
      </c>
    </row>
    <row r="151" spans="1:37" x14ac:dyDescent="0.4">
      <c r="A151" t="s">
        <v>304</v>
      </c>
      <c r="B151" t="s">
        <v>156</v>
      </c>
      <c r="C151">
        <v>55</v>
      </c>
      <c r="D151" s="20">
        <v>18.8</v>
      </c>
      <c r="E151">
        <v>1343</v>
      </c>
      <c r="F151" s="20">
        <v>55.6</v>
      </c>
      <c r="G151" s="20">
        <f t="shared" si="8"/>
        <v>16.559940431868949</v>
      </c>
      <c r="H151" s="20">
        <v>34.799999999999997</v>
      </c>
      <c r="I151" s="20">
        <f t="shared" si="9"/>
        <v>23.320923306031272</v>
      </c>
      <c r="J151" s="21">
        <v>8.2799999999999994</v>
      </c>
      <c r="K151" s="20">
        <f t="shared" si="11"/>
        <v>5.5487714072970959</v>
      </c>
      <c r="L151" s="20">
        <v>6.2</v>
      </c>
      <c r="M151">
        <v>1.68</v>
      </c>
      <c r="N151" s="20">
        <v>202.8</v>
      </c>
      <c r="O151" s="20">
        <f t="shared" si="10"/>
        <v>60.402084884586749</v>
      </c>
      <c r="P151" s="20">
        <v>16.100000000000001</v>
      </c>
      <c r="Q151">
        <v>246</v>
      </c>
      <c r="R151" s="20">
        <v>1.1000000000000001</v>
      </c>
      <c r="S151" s="20">
        <v>8.3000000000000007</v>
      </c>
      <c r="T151" s="20">
        <v>246</v>
      </c>
      <c r="U151" s="20">
        <v>0.3</v>
      </c>
      <c r="V151" s="20">
        <v>0.4</v>
      </c>
      <c r="W151" s="20">
        <v>13.2</v>
      </c>
      <c r="X151" s="21">
        <v>1.02</v>
      </c>
      <c r="Y151" s="20">
        <v>3.9</v>
      </c>
      <c r="Z151">
        <v>290</v>
      </c>
      <c r="AA151" s="20">
        <v>4.2</v>
      </c>
      <c r="AB151" s="19">
        <v>103.5</v>
      </c>
      <c r="AC151">
        <v>2480</v>
      </c>
      <c r="AD151" s="20">
        <v>6.1</v>
      </c>
      <c r="AE151" s="19">
        <v>2106</v>
      </c>
      <c r="AF151" s="19">
        <v>319.5</v>
      </c>
      <c r="AG151" s="19">
        <v>223</v>
      </c>
      <c r="AH151">
        <v>793</v>
      </c>
      <c r="AI151">
        <v>5.3</v>
      </c>
      <c r="AJ151" s="20">
        <v>7</v>
      </c>
      <c r="AK151" s="21">
        <v>1.17</v>
      </c>
    </row>
    <row r="152" spans="1:37" x14ac:dyDescent="0.4">
      <c r="A152" t="s">
        <v>305</v>
      </c>
      <c r="B152" t="s">
        <v>156</v>
      </c>
      <c r="C152">
        <v>50</v>
      </c>
      <c r="D152" s="20">
        <v>19.8</v>
      </c>
      <c r="E152">
        <v>1912</v>
      </c>
      <c r="F152" s="20">
        <v>82.8</v>
      </c>
      <c r="G152" s="20">
        <f t="shared" si="8"/>
        <v>17.322175732217573</v>
      </c>
      <c r="H152" s="20">
        <v>82.6</v>
      </c>
      <c r="I152" s="20">
        <f t="shared" si="9"/>
        <v>38.880753138075313</v>
      </c>
      <c r="J152" s="21">
        <v>19.899999999999999</v>
      </c>
      <c r="K152" s="20">
        <f t="shared" si="11"/>
        <v>9.3671548117154799</v>
      </c>
      <c r="L152" s="20">
        <v>16.2</v>
      </c>
      <c r="M152">
        <v>4.7699999999999996</v>
      </c>
      <c r="N152" s="20">
        <v>200.4</v>
      </c>
      <c r="O152" s="20">
        <f t="shared" si="10"/>
        <v>41.92468619246862</v>
      </c>
      <c r="P152" s="20">
        <v>18.7</v>
      </c>
      <c r="Q152">
        <v>630</v>
      </c>
      <c r="R152" s="20">
        <v>10.4</v>
      </c>
      <c r="S152" s="20">
        <v>11.3</v>
      </c>
      <c r="T152" s="20">
        <v>445.5</v>
      </c>
      <c r="U152" s="20">
        <v>1</v>
      </c>
      <c r="V152" s="20">
        <v>1.4</v>
      </c>
      <c r="W152" s="20">
        <v>20.6</v>
      </c>
      <c r="X152" s="21">
        <v>1.56</v>
      </c>
      <c r="Y152" s="20">
        <v>15.2</v>
      </c>
      <c r="Z152">
        <v>378</v>
      </c>
      <c r="AA152" s="20">
        <v>8</v>
      </c>
      <c r="AB152" s="19">
        <v>89</v>
      </c>
      <c r="AC152">
        <v>4991</v>
      </c>
      <c r="AD152" s="20">
        <v>12.6</v>
      </c>
      <c r="AE152" s="19">
        <v>3375.5</v>
      </c>
      <c r="AF152" s="19">
        <v>711.5</v>
      </c>
      <c r="AG152" s="19">
        <v>401</v>
      </c>
      <c r="AH152">
        <v>1369</v>
      </c>
      <c r="AI152">
        <v>11</v>
      </c>
      <c r="AJ152" s="20">
        <v>9.5</v>
      </c>
      <c r="AK152" s="21">
        <v>1.47</v>
      </c>
    </row>
    <row r="153" spans="1:37" x14ac:dyDescent="0.4">
      <c r="A153" t="s">
        <v>306</v>
      </c>
      <c r="B153" t="s">
        <v>156</v>
      </c>
      <c r="C153">
        <v>50</v>
      </c>
      <c r="D153" s="20">
        <v>18.5</v>
      </c>
      <c r="E153">
        <v>2052</v>
      </c>
      <c r="F153" s="20">
        <v>78.8</v>
      </c>
      <c r="G153" s="20">
        <f t="shared" si="8"/>
        <v>15.360623781676413</v>
      </c>
      <c r="H153" s="20">
        <v>71</v>
      </c>
      <c r="I153" s="20">
        <f t="shared" si="9"/>
        <v>31.140350877192986</v>
      </c>
      <c r="J153" s="21">
        <v>20.02</v>
      </c>
      <c r="K153" s="20">
        <f t="shared" si="11"/>
        <v>8.7807017543859658</v>
      </c>
      <c r="L153" s="20">
        <v>11.6</v>
      </c>
      <c r="M153">
        <v>3.67</v>
      </c>
      <c r="N153" s="20">
        <v>267.3</v>
      </c>
      <c r="O153" s="20">
        <f t="shared" si="10"/>
        <v>52.10526315789474</v>
      </c>
      <c r="P153" s="20">
        <v>11.1</v>
      </c>
      <c r="Q153">
        <v>485</v>
      </c>
      <c r="R153" s="20">
        <v>4</v>
      </c>
      <c r="S153" s="20">
        <v>6.1</v>
      </c>
      <c r="T153" s="20">
        <v>187.5</v>
      </c>
      <c r="U153" s="20">
        <v>0.9</v>
      </c>
      <c r="V153" s="20">
        <v>0.7</v>
      </c>
      <c r="W153" s="20">
        <v>15</v>
      </c>
      <c r="X153" s="21">
        <v>1.1100000000000001</v>
      </c>
      <c r="Y153" s="20">
        <v>7.1</v>
      </c>
      <c r="Z153">
        <v>222</v>
      </c>
      <c r="AA153" s="20">
        <v>5.0999999999999996</v>
      </c>
      <c r="AB153" s="19">
        <v>96</v>
      </c>
      <c r="AC153">
        <v>6151</v>
      </c>
      <c r="AD153" s="20">
        <v>15.4</v>
      </c>
      <c r="AE153" s="19">
        <v>2239</v>
      </c>
      <c r="AF153" s="19">
        <v>551.5</v>
      </c>
      <c r="AG153" s="19">
        <v>295</v>
      </c>
      <c r="AH153">
        <v>1156</v>
      </c>
      <c r="AI153">
        <v>7.9</v>
      </c>
      <c r="AJ153" s="20">
        <v>7.7</v>
      </c>
      <c r="AK153" s="21">
        <v>1</v>
      </c>
    </row>
    <row r="154" spans="1:37" x14ac:dyDescent="0.4">
      <c r="A154" t="s">
        <v>307</v>
      </c>
      <c r="B154" t="s">
        <v>156</v>
      </c>
      <c r="C154">
        <v>57</v>
      </c>
      <c r="D154" s="20">
        <v>21</v>
      </c>
      <c r="E154">
        <v>1683</v>
      </c>
      <c r="F154" s="20">
        <v>69.099999999999994</v>
      </c>
      <c r="G154" s="20">
        <f t="shared" si="8"/>
        <v>16.42305407011289</v>
      </c>
      <c r="H154" s="20">
        <v>63.5</v>
      </c>
      <c r="I154" s="20">
        <f t="shared" si="9"/>
        <v>33.957219251336902</v>
      </c>
      <c r="J154" s="21">
        <v>19.079999999999998</v>
      </c>
      <c r="K154" s="20">
        <f t="shared" si="11"/>
        <v>10.203208556149731</v>
      </c>
      <c r="L154" s="20">
        <v>10.9</v>
      </c>
      <c r="M154">
        <v>3.12</v>
      </c>
      <c r="N154" s="20">
        <v>170</v>
      </c>
      <c r="O154" s="20">
        <f t="shared" si="10"/>
        <v>40.404040404040401</v>
      </c>
      <c r="P154" s="20">
        <v>11.3</v>
      </c>
      <c r="Q154">
        <v>579</v>
      </c>
      <c r="R154" s="20">
        <v>7</v>
      </c>
      <c r="S154" s="20">
        <v>6.8</v>
      </c>
      <c r="T154" s="20">
        <v>141</v>
      </c>
      <c r="U154" s="20">
        <v>0.6</v>
      </c>
      <c r="V154" s="20">
        <v>1</v>
      </c>
      <c r="W154" s="20">
        <v>17</v>
      </c>
      <c r="X154" s="21">
        <v>1.18</v>
      </c>
      <c r="Y154" s="20">
        <v>6.4</v>
      </c>
      <c r="Z154">
        <v>265</v>
      </c>
      <c r="AA154" s="20">
        <v>5.5</v>
      </c>
      <c r="AB154" s="19">
        <v>46</v>
      </c>
      <c r="AC154">
        <v>2792</v>
      </c>
      <c r="AD154" s="20">
        <v>6.9</v>
      </c>
      <c r="AE154" s="19">
        <v>2319</v>
      </c>
      <c r="AF154" s="19">
        <v>607</v>
      </c>
      <c r="AG154" s="19">
        <v>363</v>
      </c>
      <c r="AH154">
        <v>1092</v>
      </c>
      <c r="AI154">
        <v>6.3</v>
      </c>
      <c r="AJ154" s="20">
        <v>7.4</v>
      </c>
      <c r="AK154" s="21">
        <v>0.82</v>
      </c>
    </row>
    <row r="155" spans="1:37" x14ac:dyDescent="0.4">
      <c r="A155" t="s">
        <v>308</v>
      </c>
      <c r="B155" t="s">
        <v>156</v>
      </c>
      <c r="C155">
        <v>52</v>
      </c>
      <c r="D155" s="20">
        <v>21.9</v>
      </c>
      <c r="E155">
        <v>1679</v>
      </c>
      <c r="F155" s="20">
        <v>59.5</v>
      </c>
      <c r="G155" s="20">
        <f t="shared" si="8"/>
        <v>14.175104228707564</v>
      </c>
      <c r="H155" s="20">
        <v>53.1</v>
      </c>
      <c r="I155" s="20">
        <f t="shared" si="9"/>
        <v>28.463371054198934</v>
      </c>
      <c r="J155" s="21">
        <v>22.16</v>
      </c>
      <c r="K155" s="20">
        <f t="shared" si="11"/>
        <v>11.878499106611077</v>
      </c>
      <c r="L155" s="20">
        <v>5.9</v>
      </c>
      <c r="M155">
        <v>0.96</v>
      </c>
      <c r="N155" s="20">
        <v>241.6</v>
      </c>
      <c r="O155" s="20">
        <f t="shared" si="10"/>
        <v>57.558070279928529</v>
      </c>
      <c r="P155" s="20">
        <v>13.3</v>
      </c>
      <c r="Q155">
        <v>566</v>
      </c>
      <c r="R155" s="20">
        <v>6.8</v>
      </c>
      <c r="S155" s="20">
        <v>7.3</v>
      </c>
      <c r="T155" s="20">
        <v>240.5</v>
      </c>
      <c r="U155" s="20">
        <v>0.6</v>
      </c>
      <c r="V155" s="20">
        <v>0.7</v>
      </c>
      <c r="W155" s="20">
        <v>13.7</v>
      </c>
      <c r="X155" s="21">
        <v>0.86</v>
      </c>
      <c r="Y155" s="20">
        <v>6.1</v>
      </c>
      <c r="Z155">
        <v>276</v>
      </c>
      <c r="AA155" s="20">
        <v>4.8</v>
      </c>
      <c r="AB155" s="19">
        <v>214.5</v>
      </c>
      <c r="AC155">
        <v>3439</v>
      </c>
      <c r="AD155" s="20">
        <v>8.6</v>
      </c>
      <c r="AE155" s="19">
        <v>2303</v>
      </c>
      <c r="AF155" s="19">
        <v>678.5</v>
      </c>
      <c r="AG155" s="19">
        <v>216</v>
      </c>
      <c r="AH155">
        <v>1013</v>
      </c>
      <c r="AI155">
        <v>7.2</v>
      </c>
      <c r="AJ155" s="20">
        <v>7.1</v>
      </c>
      <c r="AK155" s="21">
        <v>0.93</v>
      </c>
    </row>
    <row r="156" spans="1:37" x14ac:dyDescent="0.4">
      <c r="A156" t="s">
        <v>309</v>
      </c>
      <c r="B156" t="s">
        <v>156</v>
      </c>
      <c r="C156">
        <v>50</v>
      </c>
      <c r="D156" s="20">
        <v>23.3</v>
      </c>
      <c r="E156">
        <v>2141</v>
      </c>
      <c r="F156" s="20">
        <v>71.5</v>
      </c>
      <c r="G156" s="20">
        <f t="shared" si="8"/>
        <v>13.358243811303131</v>
      </c>
      <c r="H156" s="20">
        <v>79.8</v>
      </c>
      <c r="I156" s="20">
        <f t="shared" si="9"/>
        <v>33.545072396076598</v>
      </c>
      <c r="J156" s="21">
        <v>23.85</v>
      </c>
      <c r="K156" s="20">
        <f t="shared" si="11"/>
        <v>10.025688930406353</v>
      </c>
      <c r="L156" s="20">
        <v>12</v>
      </c>
      <c r="M156">
        <v>1.81</v>
      </c>
      <c r="N156" s="20">
        <v>271.7</v>
      </c>
      <c r="O156" s="20">
        <f t="shared" si="10"/>
        <v>50.761326482951887</v>
      </c>
      <c r="P156" s="20">
        <v>25.1</v>
      </c>
      <c r="Q156">
        <v>1019</v>
      </c>
      <c r="R156" s="20">
        <v>3.1</v>
      </c>
      <c r="S156" s="20">
        <v>10.7</v>
      </c>
      <c r="T156" s="20">
        <v>354</v>
      </c>
      <c r="U156" s="20">
        <v>0.8</v>
      </c>
      <c r="V156" s="20">
        <v>1.3</v>
      </c>
      <c r="W156" s="20">
        <v>19</v>
      </c>
      <c r="X156" s="21">
        <v>1.77</v>
      </c>
      <c r="Y156" s="20">
        <v>4.5999999999999996</v>
      </c>
      <c r="Z156">
        <v>524</v>
      </c>
      <c r="AA156" s="20">
        <v>7</v>
      </c>
      <c r="AB156" s="19">
        <v>277</v>
      </c>
      <c r="AC156">
        <v>4095</v>
      </c>
      <c r="AD156" s="20">
        <v>10.199999999999999</v>
      </c>
      <c r="AE156" s="19">
        <v>3713.5</v>
      </c>
      <c r="AF156" s="19">
        <v>982</v>
      </c>
      <c r="AG156" s="19">
        <v>400</v>
      </c>
      <c r="AH156">
        <v>1258</v>
      </c>
      <c r="AI156">
        <v>10.199999999999999</v>
      </c>
      <c r="AJ156" s="20">
        <v>10.7</v>
      </c>
      <c r="AK156" s="21">
        <v>1.52</v>
      </c>
    </row>
    <row r="157" spans="1:37" x14ac:dyDescent="0.4">
      <c r="A157" t="s">
        <v>310</v>
      </c>
      <c r="B157" t="s">
        <v>156</v>
      </c>
      <c r="C157">
        <v>54</v>
      </c>
      <c r="D157" s="20">
        <v>15.6</v>
      </c>
      <c r="E157">
        <v>2505</v>
      </c>
      <c r="F157" s="20">
        <v>96.6</v>
      </c>
      <c r="G157" s="20">
        <f t="shared" si="8"/>
        <v>15.4251497005988</v>
      </c>
      <c r="H157" s="20">
        <v>126.1</v>
      </c>
      <c r="I157" s="20">
        <f t="shared" si="9"/>
        <v>45.305389221556879</v>
      </c>
      <c r="J157" s="21">
        <v>36.049999999999997</v>
      </c>
      <c r="K157" s="20">
        <f t="shared" si="11"/>
        <v>12.952095808383232</v>
      </c>
      <c r="L157" s="20">
        <v>15.1</v>
      </c>
      <c r="M157">
        <v>3.99</v>
      </c>
      <c r="N157" s="20">
        <v>241</v>
      </c>
      <c r="O157" s="20">
        <f t="shared" si="10"/>
        <v>38.483033932135733</v>
      </c>
      <c r="P157" s="20">
        <v>28.6</v>
      </c>
      <c r="Q157">
        <v>332</v>
      </c>
      <c r="R157" s="20">
        <v>17</v>
      </c>
      <c r="S157" s="20">
        <v>7.9</v>
      </c>
      <c r="T157" s="20">
        <v>224.5</v>
      </c>
      <c r="U157" s="20">
        <v>1</v>
      </c>
      <c r="V157" s="20">
        <v>1.2</v>
      </c>
      <c r="W157" s="20">
        <v>30.5</v>
      </c>
      <c r="X157" s="21">
        <v>2.2000000000000002</v>
      </c>
      <c r="Y157" s="20">
        <v>7.4</v>
      </c>
      <c r="Z157">
        <v>392</v>
      </c>
      <c r="AA157" s="20">
        <v>7.2</v>
      </c>
      <c r="AB157" s="19">
        <v>141.5</v>
      </c>
      <c r="AC157">
        <v>2608</v>
      </c>
      <c r="AD157" s="20">
        <v>6.5</v>
      </c>
      <c r="AE157" s="19">
        <v>3450</v>
      </c>
      <c r="AF157" s="19">
        <v>487.5</v>
      </c>
      <c r="AG157" s="19">
        <v>495</v>
      </c>
      <c r="AH157">
        <v>1422</v>
      </c>
      <c r="AI157">
        <v>11.2</v>
      </c>
      <c r="AJ157" s="20">
        <v>15.1</v>
      </c>
      <c r="AK157" s="21">
        <v>1.46</v>
      </c>
    </row>
    <row r="158" spans="1:37" x14ac:dyDescent="0.4">
      <c r="A158" t="s">
        <v>311</v>
      </c>
      <c r="B158" t="s">
        <v>156</v>
      </c>
      <c r="C158">
        <v>54</v>
      </c>
      <c r="D158" s="20">
        <v>18.600000000000001</v>
      </c>
      <c r="E158">
        <v>1109</v>
      </c>
      <c r="F158" s="20">
        <v>41.6</v>
      </c>
      <c r="G158" s="20">
        <f t="shared" si="8"/>
        <v>15.004508566275925</v>
      </c>
      <c r="H158" s="20">
        <v>26.8</v>
      </c>
      <c r="I158" s="20">
        <f t="shared" si="9"/>
        <v>21.749323715058612</v>
      </c>
      <c r="J158" s="21">
        <v>8.68</v>
      </c>
      <c r="K158" s="20">
        <f t="shared" si="11"/>
        <v>7.0441839495040588</v>
      </c>
      <c r="L158" s="20">
        <v>3.9</v>
      </c>
      <c r="M158">
        <v>0.76</v>
      </c>
      <c r="N158" s="20">
        <v>171.7</v>
      </c>
      <c r="O158" s="20">
        <f t="shared" si="10"/>
        <v>61.929666366095582</v>
      </c>
      <c r="P158" s="20">
        <v>7.8</v>
      </c>
      <c r="Q158">
        <v>212</v>
      </c>
      <c r="R158" s="20">
        <v>19.7</v>
      </c>
      <c r="S158" s="20">
        <v>2.6</v>
      </c>
      <c r="T158" s="20">
        <v>26.5</v>
      </c>
      <c r="U158" s="20">
        <v>0.5</v>
      </c>
      <c r="V158" s="20">
        <v>0.4</v>
      </c>
      <c r="W158" s="20">
        <v>10.1</v>
      </c>
      <c r="X158" s="21">
        <v>0.64</v>
      </c>
      <c r="Y158" s="20">
        <v>3.1</v>
      </c>
      <c r="Z158">
        <v>117</v>
      </c>
      <c r="AA158" s="20">
        <v>3.4</v>
      </c>
      <c r="AB158" s="19">
        <v>27</v>
      </c>
      <c r="AC158">
        <v>1988</v>
      </c>
      <c r="AD158" s="20">
        <v>5.0999999999999996</v>
      </c>
      <c r="AE158" s="19">
        <v>1224.5</v>
      </c>
      <c r="AF158" s="19">
        <v>171</v>
      </c>
      <c r="AG158" s="19">
        <v>135</v>
      </c>
      <c r="AH158">
        <v>591</v>
      </c>
      <c r="AI158">
        <v>4.0999999999999996</v>
      </c>
      <c r="AJ158" s="20">
        <v>4.0999999999999996</v>
      </c>
      <c r="AK158" s="21">
        <v>0.62</v>
      </c>
    </row>
    <row r="159" spans="1:37" x14ac:dyDescent="0.4">
      <c r="A159" t="s">
        <v>312</v>
      </c>
      <c r="B159" t="s">
        <v>156</v>
      </c>
      <c r="C159">
        <v>52</v>
      </c>
      <c r="D159" s="20">
        <v>19.100000000000001</v>
      </c>
      <c r="E159">
        <v>1443</v>
      </c>
      <c r="F159" s="20">
        <v>50.8</v>
      </c>
      <c r="G159" s="20">
        <f t="shared" si="8"/>
        <v>14.081774081774082</v>
      </c>
      <c r="H159" s="20">
        <v>45.7</v>
      </c>
      <c r="I159" s="20">
        <f t="shared" si="9"/>
        <v>28.5031185031185</v>
      </c>
      <c r="J159" s="21">
        <v>10</v>
      </c>
      <c r="K159" s="20">
        <f t="shared" si="11"/>
        <v>6.2370062370062378</v>
      </c>
      <c r="L159" s="20">
        <v>7.9</v>
      </c>
      <c r="M159">
        <v>1.95</v>
      </c>
      <c r="N159" s="20">
        <v>191</v>
      </c>
      <c r="O159" s="20">
        <f t="shared" si="10"/>
        <v>52.945252945252939</v>
      </c>
      <c r="P159" s="20">
        <v>6.8</v>
      </c>
      <c r="Q159">
        <v>111</v>
      </c>
      <c r="R159" s="20">
        <v>0.5</v>
      </c>
      <c r="S159" s="20">
        <v>4.7</v>
      </c>
      <c r="T159" s="20">
        <v>123</v>
      </c>
      <c r="U159" s="20">
        <v>0.5</v>
      </c>
      <c r="V159" s="20">
        <v>0.4</v>
      </c>
      <c r="W159" s="20">
        <v>17.399999999999999</v>
      </c>
      <c r="X159" s="21">
        <v>0.94</v>
      </c>
      <c r="Y159" s="20">
        <v>0.8</v>
      </c>
      <c r="Z159">
        <v>106</v>
      </c>
      <c r="AA159" s="20">
        <v>4</v>
      </c>
      <c r="AB159" s="19">
        <v>18</v>
      </c>
      <c r="AC159">
        <v>2486</v>
      </c>
      <c r="AD159" s="20">
        <v>6.3</v>
      </c>
      <c r="AE159" s="19">
        <v>1214.5</v>
      </c>
      <c r="AF159" s="19">
        <v>176.5</v>
      </c>
      <c r="AG159" s="19">
        <v>133</v>
      </c>
      <c r="AH159">
        <v>597</v>
      </c>
      <c r="AI159">
        <v>2.4</v>
      </c>
      <c r="AJ159" s="20">
        <v>3.9</v>
      </c>
      <c r="AK159" s="21">
        <v>0.52</v>
      </c>
    </row>
    <row r="160" spans="1:37" x14ac:dyDescent="0.4">
      <c r="A160" t="s">
        <v>313</v>
      </c>
      <c r="B160" t="s">
        <v>156</v>
      </c>
      <c r="C160">
        <v>52</v>
      </c>
      <c r="D160" s="20">
        <v>19.2</v>
      </c>
      <c r="E160">
        <v>1879</v>
      </c>
      <c r="F160" s="20">
        <v>83.4</v>
      </c>
      <c r="G160" s="20">
        <f t="shared" si="8"/>
        <v>17.75412453432677</v>
      </c>
      <c r="H160" s="20">
        <v>52.9</v>
      </c>
      <c r="I160" s="20">
        <f t="shared" si="9"/>
        <v>25.337945715806278</v>
      </c>
      <c r="J160" s="21">
        <v>16.88</v>
      </c>
      <c r="K160" s="20">
        <f t="shared" si="11"/>
        <v>8.085151676423628</v>
      </c>
      <c r="L160" s="20">
        <v>6.2</v>
      </c>
      <c r="M160">
        <v>1.53</v>
      </c>
      <c r="N160" s="20">
        <v>243.4</v>
      </c>
      <c r="O160" s="20">
        <f t="shared" si="10"/>
        <v>51.814795103778607</v>
      </c>
      <c r="P160" s="20">
        <v>17.899999999999999</v>
      </c>
      <c r="Q160">
        <v>922</v>
      </c>
      <c r="R160" s="20">
        <v>14.5</v>
      </c>
      <c r="S160" s="20">
        <v>8.4</v>
      </c>
      <c r="T160" s="20">
        <v>361</v>
      </c>
      <c r="U160" s="20">
        <v>1.2</v>
      </c>
      <c r="V160" s="20">
        <v>1</v>
      </c>
      <c r="W160" s="20">
        <v>21.4</v>
      </c>
      <c r="X160" s="21">
        <v>1.63</v>
      </c>
      <c r="Y160" s="20">
        <v>3.4</v>
      </c>
      <c r="Z160">
        <v>265</v>
      </c>
      <c r="AA160" s="20">
        <v>6.9</v>
      </c>
      <c r="AB160" s="19">
        <v>97</v>
      </c>
      <c r="AC160">
        <v>3199</v>
      </c>
      <c r="AD160" s="20">
        <v>8</v>
      </c>
      <c r="AE160" s="19">
        <v>2578</v>
      </c>
      <c r="AF160" s="19">
        <v>538</v>
      </c>
      <c r="AG160" s="19">
        <v>280</v>
      </c>
      <c r="AH160">
        <v>1043</v>
      </c>
      <c r="AI160">
        <v>7.5</v>
      </c>
      <c r="AJ160" s="20">
        <v>8.9</v>
      </c>
      <c r="AK160" s="21">
        <v>1.02</v>
      </c>
    </row>
    <row r="161" spans="1:115" x14ac:dyDescent="0.4">
      <c r="A161" t="s">
        <v>314</v>
      </c>
      <c r="B161" t="s">
        <v>156</v>
      </c>
      <c r="C161">
        <v>51</v>
      </c>
      <c r="D161" s="20">
        <v>21.7</v>
      </c>
      <c r="E161">
        <v>2577</v>
      </c>
      <c r="F161" s="20">
        <v>105.3</v>
      </c>
      <c r="G161" s="20">
        <f t="shared" si="8"/>
        <v>16.344586728754365</v>
      </c>
      <c r="H161" s="20">
        <v>100.9</v>
      </c>
      <c r="I161" s="20">
        <f t="shared" si="9"/>
        <v>35.238649592549478</v>
      </c>
      <c r="J161" s="21">
        <v>29.55</v>
      </c>
      <c r="K161" s="20">
        <f t="shared" si="11"/>
        <v>10.320139697322467</v>
      </c>
      <c r="L161" s="20">
        <v>20</v>
      </c>
      <c r="M161">
        <v>3.06</v>
      </c>
      <c r="N161" s="20">
        <v>285.3</v>
      </c>
      <c r="O161" s="20">
        <f t="shared" si="10"/>
        <v>44.284051222351572</v>
      </c>
      <c r="P161" s="20">
        <v>24.4</v>
      </c>
      <c r="Q161">
        <v>528</v>
      </c>
      <c r="R161" s="20">
        <v>7.2</v>
      </c>
      <c r="S161" s="20">
        <v>9.5</v>
      </c>
      <c r="T161" s="20">
        <v>299</v>
      </c>
      <c r="U161" s="20">
        <v>0.9</v>
      </c>
      <c r="V161" s="20">
        <v>1.1000000000000001</v>
      </c>
      <c r="W161" s="20">
        <v>37.4</v>
      </c>
      <c r="X161" s="21">
        <v>2.1</v>
      </c>
      <c r="Y161" s="20">
        <v>6.6</v>
      </c>
      <c r="Z161">
        <v>508</v>
      </c>
      <c r="AA161" s="20">
        <v>9.5</v>
      </c>
      <c r="AB161" s="19">
        <v>154</v>
      </c>
      <c r="AC161">
        <v>5442</v>
      </c>
      <c r="AD161" s="20">
        <v>13.7</v>
      </c>
      <c r="AE161" s="19">
        <v>3865.5</v>
      </c>
      <c r="AF161" s="19">
        <v>719.5</v>
      </c>
      <c r="AG161" s="19">
        <v>396</v>
      </c>
      <c r="AH161">
        <v>1597</v>
      </c>
      <c r="AI161">
        <v>11.2</v>
      </c>
      <c r="AJ161" s="20">
        <v>12.8</v>
      </c>
      <c r="AK161" s="21">
        <v>1.75</v>
      </c>
    </row>
    <row r="162" spans="1:115" x14ac:dyDescent="0.4">
      <c r="A162" t="s">
        <v>315</v>
      </c>
      <c r="B162" t="s">
        <v>156</v>
      </c>
      <c r="C162">
        <v>54</v>
      </c>
      <c r="D162" s="20">
        <v>20.2</v>
      </c>
      <c r="E162">
        <v>1409</v>
      </c>
      <c r="F162" s="20">
        <v>63.4</v>
      </c>
      <c r="G162" s="20">
        <f t="shared" si="8"/>
        <v>17.998580553584102</v>
      </c>
      <c r="H162" s="20">
        <v>48.9</v>
      </c>
      <c r="I162" s="20">
        <f t="shared" si="9"/>
        <v>31.234918381831083</v>
      </c>
      <c r="J162" s="21">
        <v>16.350000000000001</v>
      </c>
      <c r="K162" s="20">
        <f t="shared" si="11"/>
        <v>10.443577004968063</v>
      </c>
      <c r="L162" s="20">
        <v>6.9</v>
      </c>
      <c r="M162">
        <v>1.77</v>
      </c>
      <c r="N162" s="20">
        <v>148.1</v>
      </c>
      <c r="O162" s="20">
        <f t="shared" si="10"/>
        <v>42.04400283889283</v>
      </c>
      <c r="P162" s="20">
        <v>11.7</v>
      </c>
      <c r="Q162">
        <v>491</v>
      </c>
      <c r="R162" s="20">
        <v>5.8</v>
      </c>
      <c r="S162" s="20">
        <v>4.4000000000000004</v>
      </c>
      <c r="T162" s="20">
        <v>323.5</v>
      </c>
      <c r="U162" s="20">
        <v>0.5</v>
      </c>
      <c r="V162" s="20">
        <v>0.8</v>
      </c>
      <c r="W162" s="20">
        <v>11.7</v>
      </c>
      <c r="X162" s="21">
        <v>0.97</v>
      </c>
      <c r="Y162" s="20">
        <v>7.9</v>
      </c>
      <c r="Z162">
        <v>205</v>
      </c>
      <c r="AA162" s="20">
        <v>4.5999999999999996</v>
      </c>
      <c r="AB162" s="19">
        <v>63.5</v>
      </c>
      <c r="AC162">
        <v>3729</v>
      </c>
      <c r="AD162" s="20">
        <v>9.4</v>
      </c>
      <c r="AE162" s="19">
        <v>1484</v>
      </c>
      <c r="AF162" s="19">
        <v>517.5</v>
      </c>
      <c r="AG162" s="19">
        <v>181</v>
      </c>
      <c r="AH162">
        <v>800</v>
      </c>
      <c r="AI162">
        <v>7.6</v>
      </c>
      <c r="AJ162" s="20">
        <v>8.3000000000000007</v>
      </c>
      <c r="AK162" s="21">
        <v>0.93</v>
      </c>
    </row>
    <row r="163" spans="1:115" x14ac:dyDescent="0.4">
      <c r="A163" t="s">
        <v>316</v>
      </c>
      <c r="B163" t="s">
        <v>156</v>
      </c>
      <c r="C163">
        <v>51</v>
      </c>
      <c r="D163" s="20">
        <v>20.399999999999999</v>
      </c>
      <c r="E163">
        <v>1907</v>
      </c>
      <c r="F163" s="20">
        <v>74.7</v>
      </c>
      <c r="G163" s="20">
        <f t="shared" si="8"/>
        <v>15.668589407446252</v>
      </c>
      <c r="H163" s="20">
        <v>62.6</v>
      </c>
      <c r="I163" s="20">
        <f t="shared" si="9"/>
        <v>29.543786051389613</v>
      </c>
      <c r="J163" s="21">
        <v>15.14</v>
      </c>
      <c r="K163" s="20">
        <f t="shared" si="11"/>
        <v>7.1452543261667545</v>
      </c>
      <c r="L163" s="20">
        <v>10.1</v>
      </c>
      <c r="M163">
        <v>3.31</v>
      </c>
      <c r="N163" s="20">
        <v>213.3</v>
      </c>
      <c r="O163" s="20">
        <f t="shared" si="10"/>
        <v>44.740429994756163</v>
      </c>
      <c r="P163" s="20">
        <v>14.3</v>
      </c>
      <c r="Q163">
        <v>676</v>
      </c>
      <c r="R163" s="20">
        <v>9</v>
      </c>
      <c r="S163" s="20">
        <v>7.9</v>
      </c>
      <c r="T163" s="20">
        <v>260</v>
      </c>
      <c r="U163" s="20">
        <v>0.2</v>
      </c>
      <c r="V163" s="20">
        <v>0.7</v>
      </c>
      <c r="W163" s="20">
        <v>20.8</v>
      </c>
      <c r="X163" s="21">
        <v>1.22</v>
      </c>
      <c r="Y163" s="20">
        <v>6.8</v>
      </c>
      <c r="Z163">
        <v>268</v>
      </c>
      <c r="AA163" s="20">
        <v>5.0999999999999996</v>
      </c>
      <c r="AB163" s="19">
        <v>78</v>
      </c>
      <c r="AC163">
        <v>3982</v>
      </c>
      <c r="AD163" s="20">
        <v>9.9</v>
      </c>
      <c r="AE163" s="19">
        <v>2509.5</v>
      </c>
      <c r="AF163" s="19">
        <v>370.5</v>
      </c>
      <c r="AG163" s="19">
        <v>258</v>
      </c>
      <c r="AH163">
        <v>990</v>
      </c>
      <c r="AI163">
        <v>8.6999999999999993</v>
      </c>
      <c r="AJ163" s="20">
        <v>10</v>
      </c>
      <c r="AK163" s="21">
        <v>1.0900000000000001</v>
      </c>
    </row>
    <row r="164" spans="1:115" x14ac:dyDescent="0.4">
      <c r="A164" t="s">
        <v>317</v>
      </c>
      <c r="B164" t="s">
        <v>156</v>
      </c>
      <c r="C164">
        <v>51</v>
      </c>
      <c r="D164" s="20">
        <v>18.3</v>
      </c>
      <c r="E164">
        <v>1666</v>
      </c>
      <c r="F164" s="20">
        <v>64.599999999999994</v>
      </c>
      <c r="G164" s="20">
        <f t="shared" si="8"/>
        <v>15.510204081632653</v>
      </c>
      <c r="H164" s="20">
        <v>50.7</v>
      </c>
      <c r="I164" s="20">
        <f t="shared" si="9"/>
        <v>27.388955582232892</v>
      </c>
      <c r="J164" s="21">
        <v>15.85</v>
      </c>
      <c r="K164" s="20">
        <f t="shared" si="11"/>
        <v>8.5624249699879957</v>
      </c>
      <c r="L164" s="20">
        <v>8.6</v>
      </c>
      <c r="M164">
        <v>1.17</v>
      </c>
      <c r="N164" s="20">
        <v>233.6</v>
      </c>
      <c r="O164" s="20">
        <f t="shared" si="10"/>
        <v>56.086434573829536</v>
      </c>
      <c r="P164" s="20">
        <v>18</v>
      </c>
      <c r="Q164">
        <v>653</v>
      </c>
      <c r="R164" s="20">
        <v>1.2</v>
      </c>
      <c r="S164" s="20">
        <v>6.7</v>
      </c>
      <c r="T164" s="20">
        <v>272</v>
      </c>
      <c r="U164" s="20">
        <v>0.7</v>
      </c>
      <c r="V164" s="20">
        <v>0.6</v>
      </c>
      <c r="W164" s="20">
        <v>20</v>
      </c>
      <c r="X164" s="21">
        <v>1.05</v>
      </c>
      <c r="Y164" s="20">
        <v>15.6</v>
      </c>
      <c r="Z164">
        <v>369</v>
      </c>
      <c r="AA164" s="20">
        <v>5.3</v>
      </c>
      <c r="AB164" s="19">
        <v>144</v>
      </c>
      <c r="AC164">
        <v>3482</v>
      </c>
      <c r="AD164" s="20">
        <v>8.8000000000000007</v>
      </c>
      <c r="AE164" s="19">
        <v>2794</v>
      </c>
      <c r="AF164" s="19">
        <v>512.5</v>
      </c>
      <c r="AG164" s="19">
        <v>275</v>
      </c>
      <c r="AH164">
        <v>916</v>
      </c>
      <c r="AI164">
        <v>7.6</v>
      </c>
      <c r="AJ164" s="20">
        <v>7.7</v>
      </c>
      <c r="AK164" s="21">
        <v>1.19</v>
      </c>
    </row>
    <row r="165" spans="1:115" x14ac:dyDescent="0.4">
      <c r="A165" t="s">
        <v>318</v>
      </c>
      <c r="B165" t="s">
        <v>156</v>
      </c>
      <c r="C165">
        <v>54</v>
      </c>
      <c r="D165" s="20">
        <v>21.9</v>
      </c>
      <c r="E165">
        <v>1874</v>
      </c>
      <c r="F165" s="20">
        <v>59.8</v>
      </c>
      <c r="G165" s="20">
        <f t="shared" si="8"/>
        <v>12.764140875133403</v>
      </c>
      <c r="H165" s="20">
        <v>65.3</v>
      </c>
      <c r="I165" s="20">
        <f t="shared" si="9"/>
        <v>31.360725720384202</v>
      </c>
      <c r="J165" s="21">
        <v>20.7</v>
      </c>
      <c r="K165" s="20">
        <f t="shared" si="11"/>
        <v>9.9413020277481312</v>
      </c>
      <c r="L165" s="20">
        <v>11.2</v>
      </c>
      <c r="M165">
        <v>1.79</v>
      </c>
      <c r="N165" s="20">
        <v>252.4</v>
      </c>
      <c r="O165" s="20">
        <f t="shared" si="10"/>
        <v>53.874066168623273</v>
      </c>
      <c r="P165" s="20">
        <v>10.5</v>
      </c>
      <c r="Q165">
        <v>285</v>
      </c>
      <c r="R165" s="20">
        <v>4.5</v>
      </c>
      <c r="S165" s="20">
        <v>6.4</v>
      </c>
      <c r="T165" s="20">
        <v>135.5</v>
      </c>
      <c r="U165" s="20">
        <v>0.3</v>
      </c>
      <c r="V165" s="20">
        <v>0.3</v>
      </c>
      <c r="W165" s="20">
        <v>12.7</v>
      </c>
      <c r="X165" s="21">
        <v>0.75</v>
      </c>
      <c r="Y165" s="20">
        <v>3.5</v>
      </c>
      <c r="Z165">
        <v>215</v>
      </c>
      <c r="AA165" s="20">
        <v>4.0999999999999996</v>
      </c>
      <c r="AB165" s="19">
        <v>39.5</v>
      </c>
      <c r="AC165">
        <v>3975</v>
      </c>
      <c r="AD165" s="20">
        <v>9.9</v>
      </c>
      <c r="AE165" s="19">
        <v>1577</v>
      </c>
      <c r="AF165" s="19">
        <v>384</v>
      </c>
      <c r="AG165" s="19">
        <v>240</v>
      </c>
      <c r="AH165">
        <v>792</v>
      </c>
      <c r="AI165">
        <v>6.4</v>
      </c>
      <c r="AJ165" s="20">
        <v>6.8</v>
      </c>
      <c r="AK165" s="21">
        <v>1.07</v>
      </c>
    </row>
    <row r="166" spans="1:115" x14ac:dyDescent="0.4">
      <c r="A166" t="s">
        <v>319</v>
      </c>
      <c r="B166" t="s">
        <v>156</v>
      </c>
      <c r="C166">
        <v>50</v>
      </c>
      <c r="D166" s="20">
        <v>20.8</v>
      </c>
      <c r="E166">
        <v>1591</v>
      </c>
      <c r="F166" s="20">
        <v>60.1</v>
      </c>
      <c r="G166" s="20">
        <f t="shared" si="8"/>
        <v>15.10999371464488</v>
      </c>
      <c r="H166" s="20">
        <v>59.5</v>
      </c>
      <c r="I166" s="20">
        <f t="shared" si="9"/>
        <v>33.658076681332496</v>
      </c>
      <c r="J166" s="21">
        <v>15.45</v>
      </c>
      <c r="K166" s="20">
        <f t="shared" si="11"/>
        <v>8.7397862979258321</v>
      </c>
      <c r="L166" s="20">
        <v>9.1</v>
      </c>
      <c r="M166">
        <v>1.66</v>
      </c>
      <c r="N166" s="20">
        <v>198</v>
      </c>
      <c r="O166" s="20">
        <f t="shared" si="10"/>
        <v>49.780012570710248</v>
      </c>
      <c r="P166" s="20">
        <v>11.1</v>
      </c>
      <c r="Q166">
        <v>434</v>
      </c>
      <c r="R166" s="20">
        <v>6.4</v>
      </c>
      <c r="S166" s="20">
        <v>5.5</v>
      </c>
      <c r="T166" s="20">
        <v>271</v>
      </c>
      <c r="U166" s="20">
        <v>0.8</v>
      </c>
      <c r="V166" s="20">
        <v>0.8</v>
      </c>
      <c r="W166" s="20">
        <v>14.6</v>
      </c>
      <c r="X166" s="21">
        <v>0.95</v>
      </c>
      <c r="Y166" s="20">
        <v>7.3</v>
      </c>
      <c r="Z166">
        <v>258</v>
      </c>
      <c r="AA166" s="20">
        <v>4.2</v>
      </c>
      <c r="AB166" s="19">
        <v>78.5</v>
      </c>
      <c r="AC166">
        <v>3536</v>
      </c>
      <c r="AD166" s="20">
        <v>9</v>
      </c>
      <c r="AE166" s="19">
        <v>1867</v>
      </c>
      <c r="AF166" s="19">
        <v>667.5</v>
      </c>
      <c r="AG166" s="19">
        <v>265</v>
      </c>
      <c r="AH166">
        <v>899</v>
      </c>
      <c r="AI166">
        <v>8.6</v>
      </c>
      <c r="AJ166" s="20">
        <v>6.4</v>
      </c>
      <c r="AK166" s="21">
        <v>1.04</v>
      </c>
    </row>
    <row r="167" spans="1:115" x14ac:dyDescent="0.4">
      <c r="A167" t="s">
        <v>320</v>
      </c>
      <c r="B167" t="s">
        <v>156</v>
      </c>
      <c r="C167">
        <v>54</v>
      </c>
      <c r="D167" s="20">
        <v>20.5</v>
      </c>
      <c r="E167">
        <v>2363</v>
      </c>
      <c r="F167" s="20">
        <v>85.5</v>
      </c>
      <c r="G167" s="20">
        <f t="shared" si="8"/>
        <v>14.473127380448583</v>
      </c>
      <c r="H167" s="20">
        <v>83.6</v>
      </c>
      <c r="I167" s="20">
        <f t="shared" si="9"/>
        <v>31.84088023698688</v>
      </c>
      <c r="J167" s="21">
        <v>23.68</v>
      </c>
      <c r="K167" s="20">
        <f t="shared" si="11"/>
        <v>9.0190435886584854</v>
      </c>
      <c r="L167" s="20">
        <v>11.3</v>
      </c>
      <c r="M167">
        <v>3.98</v>
      </c>
      <c r="N167" s="20">
        <v>292.89999999999998</v>
      </c>
      <c r="O167" s="20">
        <f t="shared" si="10"/>
        <v>49.581041049513324</v>
      </c>
      <c r="P167" s="20">
        <v>23</v>
      </c>
      <c r="Q167">
        <v>412</v>
      </c>
      <c r="R167" s="20">
        <v>10.5</v>
      </c>
      <c r="S167" s="20">
        <v>8.3000000000000007</v>
      </c>
      <c r="T167" s="20">
        <v>254.5</v>
      </c>
      <c r="U167" s="20">
        <v>0.8</v>
      </c>
      <c r="V167" s="20">
        <v>1</v>
      </c>
      <c r="W167" s="20">
        <v>23.4</v>
      </c>
      <c r="X167" s="21">
        <v>1.43</v>
      </c>
      <c r="Y167" s="20">
        <v>17</v>
      </c>
      <c r="Z167">
        <v>319</v>
      </c>
      <c r="AA167" s="20">
        <v>6.8</v>
      </c>
      <c r="AB167" s="19">
        <v>60.5</v>
      </c>
      <c r="AC167">
        <v>2927</v>
      </c>
      <c r="AD167" s="20">
        <v>7.4</v>
      </c>
      <c r="AE167" s="19">
        <v>2812</v>
      </c>
      <c r="AF167" s="19">
        <v>425</v>
      </c>
      <c r="AG167" s="19">
        <v>313</v>
      </c>
      <c r="AH167">
        <v>1052</v>
      </c>
      <c r="AI167">
        <v>8.5</v>
      </c>
      <c r="AJ167" s="20">
        <v>9.3000000000000007</v>
      </c>
      <c r="AK167" s="21">
        <v>1.35</v>
      </c>
    </row>
    <row r="168" spans="1:115" x14ac:dyDescent="0.4">
      <c r="A168" t="s">
        <v>321</v>
      </c>
      <c r="B168" t="s">
        <v>156</v>
      </c>
      <c r="C168">
        <v>51</v>
      </c>
      <c r="D168" s="20">
        <v>18.5</v>
      </c>
      <c r="E168">
        <v>2040</v>
      </c>
      <c r="F168" s="20">
        <v>70.3</v>
      </c>
      <c r="G168" s="20">
        <f t="shared" si="8"/>
        <v>13.784313725490197</v>
      </c>
      <c r="H168" s="20">
        <v>66.5</v>
      </c>
      <c r="I168" s="20">
        <f t="shared" si="9"/>
        <v>29.338235294117649</v>
      </c>
      <c r="J168" s="21">
        <v>16.68</v>
      </c>
      <c r="K168" s="20">
        <f t="shared" si="11"/>
        <v>7.3588235294117652</v>
      </c>
      <c r="L168" s="20">
        <v>12.7</v>
      </c>
      <c r="M168">
        <v>2.57</v>
      </c>
      <c r="N168" s="20">
        <v>290.8</v>
      </c>
      <c r="O168" s="20">
        <f t="shared" si="10"/>
        <v>57.019607843137251</v>
      </c>
      <c r="P168" s="20">
        <v>19.600000000000001</v>
      </c>
      <c r="Q168">
        <v>782</v>
      </c>
      <c r="R168" s="20">
        <v>10.7</v>
      </c>
      <c r="S168" s="20">
        <v>14</v>
      </c>
      <c r="T168" s="20">
        <v>95</v>
      </c>
      <c r="U168" s="20">
        <v>1</v>
      </c>
      <c r="V168" s="20">
        <v>0.6</v>
      </c>
      <c r="W168" s="20">
        <v>23.8</v>
      </c>
      <c r="X168" s="21">
        <v>1.36</v>
      </c>
      <c r="Y168" s="20">
        <v>4.5999999999999996</v>
      </c>
      <c r="Z168">
        <v>307</v>
      </c>
      <c r="AA168" s="20">
        <v>6.2</v>
      </c>
      <c r="AB168" s="19">
        <v>151.5</v>
      </c>
      <c r="AC168">
        <v>2472</v>
      </c>
      <c r="AD168" s="20">
        <v>6.3</v>
      </c>
      <c r="AE168" s="19">
        <v>2673</v>
      </c>
      <c r="AF168" s="19">
        <v>391.5</v>
      </c>
      <c r="AG168" s="19">
        <v>263</v>
      </c>
      <c r="AH168">
        <v>1066</v>
      </c>
      <c r="AI168">
        <v>5.8</v>
      </c>
      <c r="AJ168" s="20">
        <v>7.9</v>
      </c>
      <c r="AK168" s="21">
        <v>1.26</v>
      </c>
    </row>
    <row r="169" spans="1:115" x14ac:dyDescent="0.4">
      <c r="A169" t="s">
        <v>322</v>
      </c>
      <c r="B169" t="s">
        <v>156</v>
      </c>
      <c r="C169">
        <v>55</v>
      </c>
      <c r="D169" s="20">
        <v>19</v>
      </c>
      <c r="E169">
        <v>1801</v>
      </c>
      <c r="F169" s="20">
        <v>58.9</v>
      </c>
      <c r="G169" s="20">
        <f t="shared" si="8"/>
        <v>13.081621321488063</v>
      </c>
      <c r="H169" s="20">
        <v>51.3</v>
      </c>
      <c r="I169" s="20">
        <f t="shared" si="9"/>
        <v>25.635757912270961</v>
      </c>
      <c r="J169" s="21">
        <v>12.97</v>
      </c>
      <c r="K169" s="20">
        <f t="shared" si="11"/>
        <v>6.4813992226540815</v>
      </c>
      <c r="L169" s="20">
        <v>10.8</v>
      </c>
      <c r="M169">
        <v>1.68</v>
      </c>
      <c r="N169" s="20">
        <v>272.2</v>
      </c>
      <c r="O169" s="20">
        <f t="shared" si="10"/>
        <v>60.455302609661302</v>
      </c>
      <c r="P169" s="20">
        <v>10.7</v>
      </c>
      <c r="Q169">
        <v>175</v>
      </c>
      <c r="R169" s="20">
        <v>1.5</v>
      </c>
      <c r="S169" s="20">
        <v>7.8</v>
      </c>
      <c r="T169" s="20">
        <v>135.5</v>
      </c>
      <c r="U169" s="20">
        <v>0.6</v>
      </c>
      <c r="V169" s="20">
        <v>0.5</v>
      </c>
      <c r="W169" s="20">
        <v>17.100000000000001</v>
      </c>
      <c r="X169" s="21">
        <v>1.31</v>
      </c>
      <c r="Y169" s="20">
        <v>1.6</v>
      </c>
      <c r="Z169">
        <v>262</v>
      </c>
      <c r="AA169" s="20">
        <v>5</v>
      </c>
      <c r="AB169" s="19">
        <v>63.5</v>
      </c>
      <c r="AC169">
        <v>2533</v>
      </c>
      <c r="AD169" s="20">
        <v>6.2</v>
      </c>
      <c r="AE169" s="19">
        <v>2234.5</v>
      </c>
      <c r="AF169" s="19">
        <v>365.5</v>
      </c>
      <c r="AG169" s="19">
        <v>292</v>
      </c>
      <c r="AH169">
        <v>844</v>
      </c>
      <c r="AI169">
        <v>8.6</v>
      </c>
      <c r="AJ169" s="20">
        <v>8.1999999999999993</v>
      </c>
      <c r="AK169" s="21">
        <v>1.22</v>
      </c>
    </row>
    <row r="170" spans="1:115" x14ac:dyDescent="0.4">
      <c r="A170" t="s">
        <v>323</v>
      </c>
      <c r="B170" t="s">
        <v>156</v>
      </c>
      <c r="C170">
        <v>54</v>
      </c>
      <c r="D170" s="20">
        <v>18.8</v>
      </c>
      <c r="E170">
        <v>1722</v>
      </c>
      <c r="F170" s="20">
        <v>54.3</v>
      </c>
      <c r="G170" s="20">
        <f t="shared" si="8"/>
        <v>12.613240418118465</v>
      </c>
      <c r="H170" s="20">
        <v>55.6</v>
      </c>
      <c r="I170" s="20">
        <f t="shared" si="9"/>
        <v>29.059233449477357</v>
      </c>
      <c r="J170" s="21">
        <v>16.38</v>
      </c>
      <c r="K170" s="20">
        <f t="shared" si="11"/>
        <v>8.5609756097560972</v>
      </c>
      <c r="L170" s="20">
        <v>7.7</v>
      </c>
      <c r="M170">
        <v>2.25</v>
      </c>
      <c r="N170" s="20">
        <v>249.6</v>
      </c>
      <c r="O170" s="20">
        <f t="shared" si="10"/>
        <v>57.979094076655045</v>
      </c>
      <c r="P170" s="20">
        <v>12.1</v>
      </c>
      <c r="Q170">
        <v>424</v>
      </c>
      <c r="R170" s="20">
        <v>3.2</v>
      </c>
      <c r="S170" s="20">
        <v>6.2</v>
      </c>
      <c r="T170" s="20">
        <v>183.5</v>
      </c>
      <c r="U170" s="20">
        <v>0.4</v>
      </c>
      <c r="V170" s="20">
        <v>0.6</v>
      </c>
      <c r="W170" s="20">
        <v>11.9</v>
      </c>
      <c r="X170" s="21">
        <v>0.84</v>
      </c>
      <c r="Y170" s="20">
        <v>3.9</v>
      </c>
      <c r="Z170">
        <v>204</v>
      </c>
      <c r="AA170" s="20">
        <v>4</v>
      </c>
      <c r="AB170" s="19">
        <v>63</v>
      </c>
      <c r="AC170">
        <v>2303</v>
      </c>
      <c r="AD170" s="20">
        <v>5.7</v>
      </c>
      <c r="AE170" s="19">
        <v>2050.5</v>
      </c>
      <c r="AF170" s="19">
        <v>536.5</v>
      </c>
      <c r="AG170" s="19">
        <v>169</v>
      </c>
      <c r="AH170">
        <v>807</v>
      </c>
      <c r="AI170">
        <v>5.9</v>
      </c>
      <c r="AJ170" s="20">
        <v>6.4</v>
      </c>
      <c r="AK170" s="21">
        <v>0.81</v>
      </c>
    </row>
    <row r="171" spans="1:115" x14ac:dyDescent="0.4">
      <c r="A171" t="s">
        <v>324</v>
      </c>
      <c r="B171" t="s">
        <v>156</v>
      </c>
      <c r="C171">
        <v>53</v>
      </c>
      <c r="D171" s="20">
        <v>20.100000000000001</v>
      </c>
      <c r="E171">
        <v>2368</v>
      </c>
      <c r="F171" s="20">
        <v>96.4</v>
      </c>
      <c r="G171" s="20">
        <f t="shared" si="8"/>
        <v>16.283783783783782</v>
      </c>
      <c r="H171" s="20">
        <v>111.2</v>
      </c>
      <c r="I171" s="20">
        <f t="shared" si="9"/>
        <v>42.263513513513516</v>
      </c>
      <c r="J171" s="21">
        <v>33.9</v>
      </c>
      <c r="K171" s="20">
        <f t="shared" si="11"/>
        <v>12.884290540540539</v>
      </c>
      <c r="L171" s="20">
        <v>13.5</v>
      </c>
      <c r="M171">
        <v>4.17</v>
      </c>
      <c r="N171" s="20">
        <v>236.8</v>
      </c>
      <c r="O171" s="20">
        <f t="shared" si="10"/>
        <v>40</v>
      </c>
      <c r="P171" s="20">
        <v>13.5</v>
      </c>
      <c r="Q171">
        <v>533</v>
      </c>
      <c r="R171" s="20">
        <v>6.8</v>
      </c>
      <c r="S171" s="20">
        <v>10.8</v>
      </c>
      <c r="T171" s="20">
        <v>96</v>
      </c>
      <c r="U171" s="20">
        <v>1.3</v>
      </c>
      <c r="V171" s="20">
        <v>1.5</v>
      </c>
      <c r="W171" s="20">
        <v>22.2</v>
      </c>
      <c r="X171" s="21">
        <v>1.33</v>
      </c>
      <c r="Y171" s="20">
        <v>15.4</v>
      </c>
      <c r="Z171">
        <v>258</v>
      </c>
      <c r="AA171" s="20">
        <v>7.8</v>
      </c>
      <c r="AB171" s="19">
        <v>73</v>
      </c>
      <c r="AC171">
        <v>4054</v>
      </c>
      <c r="AD171" s="20">
        <v>10.3</v>
      </c>
      <c r="AE171" s="19">
        <v>2706</v>
      </c>
      <c r="AF171" s="19">
        <v>694.5</v>
      </c>
      <c r="AG171" s="19">
        <v>221</v>
      </c>
      <c r="AH171">
        <v>1465</v>
      </c>
      <c r="AI171">
        <v>7.8</v>
      </c>
      <c r="AJ171" s="20">
        <v>9.6</v>
      </c>
      <c r="AK171" s="21">
        <v>1.04</v>
      </c>
    </row>
    <row r="172" spans="1:115" x14ac:dyDescent="0.4">
      <c r="A172" t="s">
        <v>325</v>
      </c>
      <c r="B172" t="s">
        <v>156</v>
      </c>
      <c r="C172">
        <v>51</v>
      </c>
      <c r="D172" s="20">
        <v>22.7</v>
      </c>
      <c r="E172">
        <v>1923</v>
      </c>
      <c r="F172" s="20">
        <v>87.5</v>
      </c>
      <c r="G172" s="20">
        <f t="shared" si="8"/>
        <v>18.200728029121166</v>
      </c>
      <c r="H172" s="20">
        <v>74.099999999999994</v>
      </c>
      <c r="I172" s="20">
        <f t="shared" si="9"/>
        <v>34.680187207488302</v>
      </c>
      <c r="J172" s="21">
        <v>21.07</v>
      </c>
      <c r="K172" s="20">
        <f t="shared" si="11"/>
        <v>9.8611544461778475</v>
      </c>
      <c r="L172" s="20">
        <v>13.2</v>
      </c>
      <c r="M172">
        <v>3.21</v>
      </c>
      <c r="N172" s="20">
        <v>215.4</v>
      </c>
      <c r="O172" s="20">
        <f t="shared" si="10"/>
        <v>44.804992199687987</v>
      </c>
      <c r="P172" s="20">
        <v>15.3</v>
      </c>
      <c r="Q172">
        <v>786</v>
      </c>
      <c r="R172" s="20">
        <v>13.6</v>
      </c>
      <c r="S172" s="20">
        <v>6.4</v>
      </c>
      <c r="T172" s="20">
        <v>493</v>
      </c>
      <c r="U172" s="20">
        <v>0.7</v>
      </c>
      <c r="V172" s="20">
        <v>1.2</v>
      </c>
      <c r="W172" s="20">
        <v>17.899999999999999</v>
      </c>
      <c r="X172" s="21">
        <v>1.68</v>
      </c>
      <c r="Y172" s="20">
        <v>5.9</v>
      </c>
      <c r="Z172">
        <v>416</v>
      </c>
      <c r="AA172" s="20">
        <v>7.6</v>
      </c>
      <c r="AB172" s="19">
        <v>114</v>
      </c>
      <c r="AC172">
        <v>3532</v>
      </c>
      <c r="AD172" s="20">
        <v>8.9</v>
      </c>
      <c r="AE172" s="19">
        <v>3076.5</v>
      </c>
      <c r="AF172" s="19">
        <v>513.5</v>
      </c>
      <c r="AG172" s="19">
        <v>320</v>
      </c>
      <c r="AH172">
        <v>1323</v>
      </c>
      <c r="AI172">
        <v>10.9</v>
      </c>
      <c r="AJ172" s="20">
        <v>8.5</v>
      </c>
      <c r="AK172" s="21">
        <v>1.43</v>
      </c>
    </row>
    <row r="174" spans="1:115" s="13" customFormat="1" ht="13.5" x14ac:dyDescent="0.15">
      <c r="A174" s="18" t="s">
        <v>113</v>
      </c>
      <c r="B174" s="35"/>
      <c r="C174" s="17">
        <f t="shared" ref="C174" si="12">MEDIAN(C3:C172)</f>
        <v>52</v>
      </c>
      <c r="D174" s="17">
        <f t="shared" ref="D174" si="13">MEDIAN(D3:D172)</f>
        <v>20</v>
      </c>
      <c r="E174" s="17">
        <f t="shared" ref="E174:AK174" si="14">MEDIAN(E3:E172)</f>
        <v>1831</v>
      </c>
      <c r="F174" s="17">
        <f t="shared" si="14"/>
        <v>71.349999999999994</v>
      </c>
      <c r="G174" s="17">
        <f t="shared" si="14"/>
        <v>15.456691338832051</v>
      </c>
      <c r="H174" s="17">
        <f t="shared" si="14"/>
        <v>61.95</v>
      </c>
      <c r="I174" s="17">
        <f t="shared" si="14"/>
        <v>31.068194410412936</v>
      </c>
      <c r="J174" s="17">
        <f t="shared" si="14"/>
        <v>17.825000000000003</v>
      </c>
      <c r="K174" s="17">
        <f t="shared" si="14"/>
        <v>9.251503680824877</v>
      </c>
      <c r="L174" s="17">
        <f t="shared" si="14"/>
        <v>9.9</v>
      </c>
      <c r="M174" s="17">
        <f t="shared" si="14"/>
        <v>2.0549999999999997</v>
      </c>
      <c r="N174" s="17">
        <f t="shared" si="14"/>
        <v>232.55</v>
      </c>
      <c r="O174" s="17">
        <f t="shared" si="14"/>
        <v>50.787912708426902</v>
      </c>
      <c r="P174" s="17">
        <f t="shared" si="14"/>
        <v>14.3</v>
      </c>
      <c r="Q174" s="17">
        <f t="shared" si="14"/>
        <v>444</v>
      </c>
      <c r="R174" s="17">
        <f t="shared" si="14"/>
        <v>5.6</v>
      </c>
      <c r="S174" s="17">
        <f t="shared" si="14"/>
        <v>7.3</v>
      </c>
      <c r="T174" s="17">
        <f t="shared" si="14"/>
        <v>195.5</v>
      </c>
      <c r="U174" s="17">
        <f t="shared" si="14"/>
        <v>0.7</v>
      </c>
      <c r="V174" s="17">
        <f t="shared" si="14"/>
        <v>0.9</v>
      </c>
      <c r="W174" s="17">
        <f t="shared" si="14"/>
        <v>17.2</v>
      </c>
      <c r="X174" s="17">
        <f t="shared" si="14"/>
        <v>1.2</v>
      </c>
      <c r="Y174" s="17">
        <f t="shared" si="14"/>
        <v>5.0999999999999996</v>
      </c>
      <c r="Z174" s="17">
        <f t="shared" si="14"/>
        <v>297.5</v>
      </c>
      <c r="AA174" s="17">
        <f t="shared" si="14"/>
        <v>5.55</v>
      </c>
      <c r="AB174" s="17">
        <f t="shared" si="14"/>
        <v>88.5</v>
      </c>
      <c r="AC174" s="17">
        <f t="shared" si="14"/>
        <v>3395</v>
      </c>
      <c r="AD174" s="17">
        <f t="shared" si="14"/>
        <v>8.5</v>
      </c>
      <c r="AE174" s="17">
        <f t="shared" si="14"/>
        <v>2451.75</v>
      </c>
      <c r="AF174" s="17">
        <f t="shared" si="14"/>
        <v>503</v>
      </c>
      <c r="AG174" s="17">
        <f t="shared" si="14"/>
        <v>269</v>
      </c>
      <c r="AH174" s="17">
        <f t="shared" si="14"/>
        <v>1010.5</v>
      </c>
      <c r="AI174" s="17">
        <f t="shared" si="14"/>
        <v>7.6</v>
      </c>
      <c r="AJ174" s="17">
        <f t="shared" si="14"/>
        <v>8.0500000000000007</v>
      </c>
      <c r="AK174" s="17">
        <f t="shared" si="14"/>
        <v>1.1100000000000001</v>
      </c>
      <c r="AL174" s="14"/>
      <c r="AM174" s="14"/>
      <c r="AN174" s="14"/>
      <c r="AO174" s="14"/>
      <c r="AP174" s="14"/>
      <c r="AQ174" s="14"/>
      <c r="AR174" s="14"/>
      <c r="AS174" s="14"/>
      <c r="AT174" s="14"/>
      <c r="AU174" s="14"/>
      <c r="AV174" s="14"/>
      <c r="AW174" s="14"/>
      <c r="AX174" s="14"/>
      <c r="AY174" s="14"/>
      <c r="AZ174" s="14"/>
      <c r="BA174" s="14"/>
      <c r="BB174" s="14"/>
      <c r="BC174" s="14"/>
      <c r="BD174" s="14"/>
      <c r="BE174" s="14"/>
      <c r="BF174" s="14"/>
      <c r="BG174" s="14"/>
      <c r="BH174" s="14"/>
      <c r="BI174" s="14"/>
      <c r="BJ174" s="14"/>
      <c r="BK174" s="14"/>
      <c r="BL174" s="14"/>
      <c r="BM174" s="14"/>
      <c r="BN174" s="14"/>
      <c r="BO174" s="14"/>
      <c r="BP174" s="14"/>
      <c r="BQ174" s="14"/>
      <c r="BR174" s="14"/>
      <c r="BS174" s="14"/>
      <c r="BT174" s="14"/>
      <c r="BU174" s="14"/>
      <c r="BV174" s="14"/>
      <c r="BW174" s="14"/>
      <c r="BX174" s="14"/>
      <c r="BY174" s="14"/>
      <c r="BZ174" s="14"/>
      <c r="CA174" s="14"/>
      <c r="CB174" s="14"/>
      <c r="CC174" s="14"/>
      <c r="CD174" s="14"/>
      <c r="CE174" s="14"/>
      <c r="CF174" s="14"/>
      <c r="CG174" s="14"/>
      <c r="CH174" s="14"/>
      <c r="CI174" s="14"/>
      <c r="CJ174" s="14"/>
      <c r="CK174" s="14"/>
      <c r="CL174" s="14"/>
      <c r="CM174" s="14"/>
      <c r="CN174" s="14"/>
      <c r="CO174" s="14"/>
      <c r="CP174" s="14"/>
      <c r="CQ174" s="14"/>
      <c r="CR174" s="14"/>
      <c r="CS174" s="14"/>
      <c r="CT174" s="14"/>
      <c r="CU174" s="14"/>
      <c r="CV174" s="14"/>
      <c r="CW174" s="14"/>
      <c r="CX174" s="14"/>
      <c r="CY174" s="14"/>
      <c r="CZ174" s="14"/>
      <c r="DA174" s="14"/>
      <c r="DB174" s="14"/>
      <c r="DC174" s="14"/>
      <c r="DD174" s="14"/>
      <c r="DE174" s="14"/>
      <c r="DF174" s="14"/>
      <c r="DG174" s="14"/>
      <c r="DH174" s="14"/>
      <c r="DI174" s="14"/>
      <c r="DJ174" s="14"/>
      <c r="DK174" s="14"/>
    </row>
    <row r="175" spans="1:115" s="13" customFormat="1" ht="13.5" x14ac:dyDescent="0.15">
      <c r="D175" s="16"/>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c r="AS175" s="15"/>
      <c r="AT175" s="15"/>
      <c r="AU175" s="15"/>
      <c r="AV175" s="15"/>
      <c r="AW175" s="15"/>
      <c r="AX175" s="15"/>
      <c r="AY175" s="15"/>
      <c r="AZ175" s="15"/>
      <c r="BA175" s="15"/>
      <c r="BB175" s="15"/>
      <c r="BC175" s="15"/>
      <c r="BD175" s="15"/>
      <c r="BE175" s="15"/>
      <c r="BF175" s="15"/>
      <c r="BG175" s="15"/>
      <c r="BH175" s="15"/>
      <c r="BI175" s="15"/>
      <c r="BJ175" s="15"/>
      <c r="BK175" s="15"/>
      <c r="BL175" s="15"/>
      <c r="BM175" s="15"/>
      <c r="BN175" s="15"/>
      <c r="BO175" s="15"/>
      <c r="BP175" s="15"/>
      <c r="BQ175" s="15"/>
      <c r="BR175" s="15"/>
      <c r="BS175" s="15"/>
      <c r="BT175" s="15"/>
      <c r="BU175" s="15"/>
      <c r="BV175" s="15"/>
      <c r="BW175" s="15"/>
      <c r="BX175" s="15"/>
      <c r="BY175" s="15"/>
      <c r="BZ175" s="15"/>
      <c r="CA175" s="15"/>
      <c r="CB175" s="15"/>
      <c r="CC175" s="15"/>
      <c r="CD175" s="15"/>
      <c r="CE175" s="15"/>
      <c r="CF175" s="15"/>
      <c r="CG175" s="15"/>
      <c r="CH175" s="15"/>
      <c r="CI175" s="15"/>
      <c r="CJ175" s="15"/>
      <c r="CK175" s="15"/>
      <c r="CL175" s="15"/>
      <c r="CM175" s="15"/>
      <c r="CN175" s="15"/>
      <c r="CO175" s="15"/>
      <c r="CP175" s="15"/>
      <c r="CQ175" s="15"/>
      <c r="CR175" s="15"/>
      <c r="CS175" s="15"/>
      <c r="CT175" s="15"/>
      <c r="CU175" s="15"/>
      <c r="CV175" s="15"/>
      <c r="CW175" s="15"/>
      <c r="CX175" s="15"/>
      <c r="CY175" s="15"/>
      <c r="CZ175" s="15"/>
      <c r="DA175" s="15"/>
      <c r="DB175" s="15"/>
      <c r="DC175" s="15"/>
      <c r="DD175" s="15"/>
      <c r="DE175" s="15"/>
      <c r="DF175" s="15"/>
      <c r="DG175" s="15"/>
      <c r="DH175" s="15"/>
      <c r="DI175" s="15"/>
      <c r="DJ175" s="14"/>
      <c r="DK175" s="14"/>
    </row>
    <row r="176" spans="1:115" s="13" customFormat="1" ht="13.5" x14ac:dyDescent="0.15">
      <c r="A176" s="18" t="s">
        <v>112</v>
      </c>
      <c r="B176" s="35"/>
      <c r="C176" s="35"/>
      <c r="D176" s="35" t="s">
        <v>470</v>
      </c>
      <c r="E176" s="35"/>
      <c r="F176" s="35" t="s">
        <v>473</v>
      </c>
      <c r="G176" s="35" t="s">
        <v>111</v>
      </c>
      <c r="H176" s="35"/>
      <c r="I176" s="35" t="s">
        <v>555</v>
      </c>
      <c r="J176" s="35"/>
      <c r="K176" s="35" t="s">
        <v>510</v>
      </c>
      <c r="L176" s="35"/>
      <c r="M176" s="35"/>
      <c r="N176" s="35"/>
      <c r="O176" s="35" t="s">
        <v>514</v>
      </c>
      <c r="P176" s="35" t="s">
        <v>566</v>
      </c>
      <c r="Q176" s="35" t="s">
        <v>476</v>
      </c>
      <c r="R176" s="35" t="s">
        <v>477</v>
      </c>
      <c r="S176" s="35" t="s">
        <v>569</v>
      </c>
      <c r="T176" s="36"/>
      <c r="U176" s="35" t="s">
        <v>570</v>
      </c>
      <c r="V176" s="35" t="s">
        <v>573</v>
      </c>
      <c r="W176" s="35" t="s">
        <v>575</v>
      </c>
      <c r="X176" s="35" t="s">
        <v>546</v>
      </c>
      <c r="Y176" s="35" t="s">
        <v>523</v>
      </c>
      <c r="Z176" s="35" t="s">
        <v>536</v>
      </c>
      <c r="AA176" s="36"/>
      <c r="AB176" s="35" t="s">
        <v>525</v>
      </c>
      <c r="AC176" s="35" t="s">
        <v>527</v>
      </c>
      <c r="AD176" s="35" t="s">
        <v>135</v>
      </c>
      <c r="AE176" s="35" t="s">
        <v>580</v>
      </c>
      <c r="AF176" s="35" t="s">
        <v>541</v>
      </c>
      <c r="AG176" s="35" t="s">
        <v>584</v>
      </c>
      <c r="AH176" s="35" t="s">
        <v>538</v>
      </c>
      <c r="AI176" s="35" t="s">
        <v>588</v>
      </c>
      <c r="AJ176" s="35" t="s">
        <v>591</v>
      </c>
      <c r="AK176" s="35" t="s">
        <v>510</v>
      </c>
      <c r="AL176" s="14"/>
      <c r="AM176" s="14"/>
      <c r="AN176" s="14"/>
      <c r="AO176" s="14"/>
      <c r="AP176" s="14"/>
      <c r="AQ176" s="14"/>
      <c r="AR176" s="14"/>
      <c r="AS176" s="14"/>
      <c r="AT176" s="14"/>
      <c r="AU176" s="14"/>
      <c r="AV176" s="14"/>
      <c r="AW176" s="14"/>
      <c r="AX176" s="14"/>
      <c r="AY176" s="14"/>
      <c r="AZ176" s="14"/>
      <c r="BA176" s="14"/>
      <c r="BB176" s="14"/>
      <c r="BC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row>
    <row r="177" spans="1:115" s="13" customFormat="1" ht="13.5" x14ac:dyDescent="0.15">
      <c r="A177" s="18" t="s">
        <v>110</v>
      </c>
      <c r="B177" s="35"/>
      <c r="C177" s="35"/>
      <c r="D177" s="35">
        <f>COUNTIF(D3:D172, D176)</f>
        <v>7</v>
      </c>
      <c r="E177" s="35"/>
      <c r="F177" s="35">
        <f>COUNTIF(F3:F172, F176)</f>
        <v>3</v>
      </c>
      <c r="G177" s="35">
        <f>COUNTIF(G3:G172, G176)</f>
        <v>10</v>
      </c>
      <c r="H177" s="35"/>
      <c r="I177" s="35">
        <f>COUNTIF(I3:I172, I176)</f>
        <v>98</v>
      </c>
      <c r="J177" s="35"/>
      <c r="K177" s="35">
        <f>COUNTIF(K3:K172, K176)</f>
        <v>140</v>
      </c>
      <c r="L177" s="35"/>
      <c r="M177" s="35"/>
      <c r="N177" s="35"/>
      <c r="O177" s="35">
        <f>COUNTIF(O3:O172, O176)</f>
        <v>3</v>
      </c>
      <c r="P177" s="35">
        <f>COUNTIF(P3:P172, P176)</f>
        <v>129</v>
      </c>
      <c r="Q177" s="35">
        <f>COUNTIF(Q3:Q172, Q176)</f>
        <v>0</v>
      </c>
      <c r="R177" s="35">
        <f>COUNTIF(R3:R172, R176)</f>
        <v>0</v>
      </c>
      <c r="S177" s="35">
        <f>COUNTIF(S3:S172, S176)</f>
        <v>0</v>
      </c>
      <c r="T177" s="36"/>
      <c r="U177" s="35">
        <f t="shared" ref="U177:Z177" si="15">COUNTIF(U3:U172, U176)</f>
        <v>111</v>
      </c>
      <c r="V177" s="35">
        <f t="shared" si="15"/>
        <v>93</v>
      </c>
      <c r="W177" s="35">
        <f t="shared" si="15"/>
        <v>0</v>
      </c>
      <c r="X177" s="35">
        <f t="shared" si="15"/>
        <v>0</v>
      </c>
      <c r="Y177" s="35">
        <f t="shared" si="15"/>
        <v>25</v>
      </c>
      <c r="Z177" s="35">
        <f t="shared" si="15"/>
        <v>2</v>
      </c>
      <c r="AA177" s="36"/>
      <c r="AB177" s="35">
        <f t="shared" ref="AB177:AK177" si="16">COUNTIF(AB3:AB172, AB176)</f>
        <v>83</v>
      </c>
      <c r="AC177" s="35">
        <f t="shared" si="16"/>
        <v>0</v>
      </c>
      <c r="AD177" s="35">
        <f t="shared" si="16"/>
        <v>138</v>
      </c>
      <c r="AE177" s="35">
        <f t="shared" si="16"/>
        <v>69</v>
      </c>
      <c r="AF177" s="35">
        <f t="shared" si="16"/>
        <v>0</v>
      </c>
      <c r="AG177" s="35">
        <f t="shared" si="16"/>
        <v>63</v>
      </c>
      <c r="AH177" s="35">
        <f t="shared" si="16"/>
        <v>0</v>
      </c>
      <c r="AI177" s="35">
        <f t="shared" si="16"/>
        <v>0</v>
      </c>
      <c r="AJ177" s="35">
        <f t="shared" si="16"/>
        <v>0</v>
      </c>
      <c r="AK177" s="35">
        <f t="shared" si="16"/>
        <v>0</v>
      </c>
      <c r="AL177" s="14"/>
      <c r="AM177" s="14"/>
      <c r="AN177" s="14"/>
      <c r="AO177" s="14"/>
      <c r="AP177" s="14"/>
      <c r="AQ177" s="14"/>
      <c r="AR177" s="14"/>
      <c r="AS177" s="14"/>
      <c r="AT177" s="14"/>
      <c r="AU177" s="14"/>
      <c r="AV177" s="14"/>
      <c r="AW177" s="14"/>
      <c r="AX177" s="14"/>
      <c r="AY177" s="14"/>
      <c r="AZ177" s="14"/>
      <c r="BA177" s="14"/>
      <c r="BB177" s="14"/>
      <c r="BC177" s="14"/>
      <c r="BE177" s="14"/>
      <c r="BF177" s="14"/>
      <c r="BG177" s="14"/>
      <c r="BH177" s="14"/>
      <c r="BI177" s="14"/>
      <c r="BJ177" s="14"/>
      <c r="BK177" s="14"/>
      <c r="BL177" s="14"/>
      <c r="BM177" s="14"/>
      <c r="BN177" s="14"/>
      <c r="BO177" s="14"/>
      <c r="BP177" s="14"/>
      <c r="BQ177" s="14"/>
      <c r="BR177" s="14"/>
      <c r="BS177" s="14"/>
      <c r="BT177" s="14"/>
      <c r="BU177" s="14"/>
      <c r="BV177" s="14"/>
      <c r="BW177" s="14"/>
      <c r="BX177" s="14"/>
      <c r="BY177" s="14"/>
      <c r="BZ177" s="14"/>
      <c r="CA177" s="14"/>
      <c r="CB177" s="14"/>
      <c r="CC177" s="14"/>
      <c r="CD177" s="14"/>
      <c r="CE177" s="14"/>
      <c r="CF177" s="14"/>
      <c r="CG177" s="14"/>
      <c r="CH177" s="14"/>
      <c r="CI177" s="14"/>
      <c r="CJ177" s="14"/>
      <c r="CK177" s="14"/>
      <c r="CL177" s="14"/>
      <c r="CM177" s="14"/>
      <c r="CN177" s="14"/>
      <c r="CO177" s="14"/>
      <c r="CP177" s="14"/>
      <c r="CQ177" s="14"/>
      <c r="CR177" s="14"/>
      <c r="CS177" s="14"/>
      <c r="CT177" s="14"/>
      <c r="CU177" s="14"/>
      <c r="CV177" s="14"/>
      <c r="CW177" s="14"/>
      <c r="CX177" s="14"/>
      <c r="CY177" s="14"/>
      <c r="CZ177" s="14"/>
      <c r="DA177" s="14"/>
      <c r="DB177" s="14"/>
      <c r="DC177" s="14"/>
      <c r="DD177" s="14"/>
      <c r="DE177" s="14"/>
      <c r="DF177" s="14"/>
      <c r="DG177" s="14"/>
      <c r="DH177" s="14"/>
      <c r="DI177" s="14"/>
      <c r="DJ177" s="14"/>
      <c r="DK177" s="14"/>
    </row>
    <row r="178" spans="1:115" s="13" customFormat="1" ht="13.5" x14ac:dyDescent="0.15">
      <c r="A178" s="18" t="s">
        <v>109</v>
      </c>
      <c r="B178" s="35"/>
      <c r="C178" s="35"/>
      <c r="D178" s="17">
        <f>D177/COUNT(D3:D172)*100</f>
        <v>4.117647058823529</v>
      </c>
      <c r="E178" s="35"/>
      <c r="F178" s="17">
        <f>F177/COUNT(F3:F172)*100</f>
        <v>1.7647058823529411</v>
      </c>
      <c r="G178" s="17">
        <f>G177/COUNT(G3:G172)*100</f>
        <v>5.8823529411764701</v>
      </c>
      <c r="H178" s="17"/>
      <c r="I178" s="17">
        <f>I177/COUNT(I3:I172)*100</f>
        <v>57.647058823529406</v>
      </c>
      <c r="J178" s="17"/>
      <c r="K178" s="17">
        <f>K177/COUNT(K3:K172)*100</f>
        <v>82.35294117647058</v>
      </c>
      <c r="L178" s="35"/>
      <c r="M178" s="35"/>
      <c r="N178" s="17"/>
      <c r="O178" s="17">
        <f>O177/COUNT(O3:O172)*100</f>
        <v>1.7647058823529411</v>
      </c>
      <c r="P178" s="17">
        <f>P177/COUNT(P3:P172)*100</f>
        <v>75.882352941176464</v>
      </c>
      <c r="Q178" s="17">
        <f>Q177/COUNT(Q3:Q172)*100</f>
        <v>0</v>
      </c>
      <c r="R178" s="17">
        <f>R177/COUNT(R3:R172)*100</f>
        <v>0</v>
      </c>
      <c r="S178" s="17">
        <f>S177/COUNT(S3:S172)*100</f>
        <v>0</v>
      </c>
      <c r="T178" s="36"/>
      <c r="U178" s="17">
        <f t="shared" ref="U178:Z178" si="17">U177/COUNT(U3:U172)*100</f>
        <v>65.294117647058826</v>
      </c>
      <c r="V178" s="17">
        <f t="shared" si="17"/>
        <v>54.705882352941181</v>
      </c>
      <c r="W178" s="17">
        <f t="shared" si="17"/>
        <v>0</v>
      </c>
      <c r="X178" s="17">
        <f t="shared" si="17"/>
        <v>0</v>
      </c>
      <c r="Y178" s="17">
        <f t="shared" si="17"/>
        <v>14.705882352941178</v>
      </c>
      <c r="Z178" s="17">
        <f t="shared" si="17"/>
        <v>1.1764705882352942</v>
      </c>
      <c r="AA178" s="36"/>
      <c r="AB178" s="17">
        <f t="shared" ref="AB178:AK178" si="18">AB177/COUNT(AB3:AB172)*100</f>
        <v>48.823529411764703</v>
      </c>
      <c r="AC178" s="17">
        <f t="shared" si="18"/>
        <v>0</v>
      </c>
      <c r="AD178" s="17">
        <f t="shared" si="18"/>
        <v>81.17647058823529</v>
      </c>
      <c r="AE178" s="17">
        <f t="shared" si="18"/>
        <v>40.588235294117645</v>
      </c>
      <c r="AF178" s="17">
        <f t="shared" si="18"/>
        <v>0</v>
      </c>
      <c r="AG178" s="17">
        <f t="shared" si="18"/>
        <v>37.058823529411768</v>
      </c>
      <c r="AH178" s="17">
        <f t="shared" si="18"/>
        <v>0</v>
      </c>
      <c r="AI178" s="17">
        <f t="shared" si="18"/>
        <v>0</v>
      </c>
      <c r="AJ178" s="17">
        <f t="shared" si="18"/>
        <v>0</v>
      </c>
      <c r="AK178" s="17">
        <f t="shared" si="18"/>
        <v>0</v>
      </c>
      <c r="AL178" s="14"/>
      <c r="AM178" s="14"/>
      <c r="AN178" s="14"/>
      <c r="AO178" s="14"/>
      <c r="AP178" s="14"/>
      <c r="AQ178" s="14"/>
      <c r="AR178" s="14"/>
      <c r="AS178" s="14"/>
      <c r="AT178" s="14"/>
      <c r="AU178" s="14"/>
      <c r="AV178" s="14"/>
      <c r="AW178" s="14"/>
      <c r="AX178" s="14"/>
      <c r="AY178" s="14"/>
      <c r="AZ178" s="14"/>
      <c r="BA178" s="14"/>
      <c r="BB178" s="14"/>
      <c r="BC178" s="14"/>
      <c r="BD178" s="15"/>
      <c r="BE178" s="14"/>
      <c r="BF178" s="14"/>
      <c r="BG178" s="14"/>
      <c r="BH178" s="14"/>
      <c r="BI178" s="14"/>
      <c r="BJ178" s="14"/>
      <c r="BK178" s="14"/>
      <c r="BL178" s="14"/>
      <c r="BM178" s="14"/>
      <c r="BN178" s="14"/>
      <c r="BO178" s="14"/>
      <c r="BP178" s="14"/>
      <c r="BQ178" s="14"/>
      <c r="BR178" s="14"/>
      <c r="BS178" s="14"/>
      <c r="BT178" s="14"/>
      <c r="BU178" s="14"/>
      <c r="BV178" s="14"/>
      <c r="BW178" s="14"/>
      <c r="BX178" s="14"/>
      <c r="BY178" s="14"/>
      <c r="BZ178" s="14"/>
      <c r="CA178" s="14"/>
      <c r="CB178" s="14"/>
      <c r="CC178" s="14"/>
      <c r="CD178" s="14"/>
      <c r="CE178" s="14"/>
      <c r="CF178" s="14"/>
      <c r="CG178" s="14"/>
      <c r="CH178" s="14"/>
      <c r="CI178" s="14"/>
      <c r="CJ178" s="14"/>
      <c r="CK178" s="14"/>
      <c r="CL178" s="14"/>
      <c r="CM178" s="14"/>
      <c r="CN178" s="14"/>
      <c r="CO178" s="14"/>
      <c r="CP178" s="14"/>
      <c r="CQ178" s="14"/>
      <c r="CR178" s="14"/>
      <c r="CS178" s="14"/>
      <c r="CT178" s="14"/>
      <c r="CU178" s="14"/>
      <c r="CV178" s="14"/>
      <c r="CW178" s="14"/>
      <c r="CX178" s="14"/>
      <c r="CY178" s="14"/>
      <c r="CZ178" s="14"/>
      <c r="DA178" s="14"/>
      <c r="DB178" s="14"/>
      <c r="DC178" s="14"/>
      <c r="DD178" s="14"/>
      <c r="DE178" s="14"/>
      <c r="DF178" s="14"/>
      <c r="DG178" s="14"/>
      <c r="DH178" s="14"/>
      <c r="DI178" s="14"/>
      <c r="DJ178" s="14"/>
      <c r="DK178" s="14"/>
    </row>
    <row r="180" spans="1:115" x14ac:dyDescent="0.4">
      <c r="A180" s="13" t="s">
        <v>112</v>
      </c>
      <c r="D180" t="s">
        <v>550</v>
      </c>
      <c r="G180" t="s">
        <v>553</v>
      </c>
      <c r="I180" t="s">
        <v>554</v>
      </c>
      <c r="O180" t="s">
        <v>556</v>
      </c>
      <c r="Q180" t="s">
        <v>568</v>
      </c>
      <c r="W180" t="s">
        <v>545</v>
      </c>
      <c r="X180" t="s">
        <v>572</v>
      </c>
      <c r="Z180" t="s">
        <v>559</v>
      </c>
      <c r="AD180" t="s">
        <v>560</v>
      </c>
      <c r="AF180" t="s">
        <v>582</v>
      </c>
      <c r="AI180" t="s">
        <v>586</v>
      </c>
      <c r="AJ180" t="s">
        <v>589</v>
      </c>
      <c r="AK180" t="s">
        <v>592</v>
      </c>
    </row>
    <row r="181" spans="1:115" x14ac:dyDescent="0.4">
      <c r="A181" s="13" t="s">
        <v>110</v>
      </c>
      <c r="D181">
        <v>81</v>
      </c>
      <c r="G181" s="20">
        <v>47</v>
      </c>
      <c r="I181">
        <v>3</v>
      </c>
      <c r="O181">
        <v>74</v>
      </c>
      <c r="Q181" s="20">
        <v>104</v>
      </c>
      <c r="W181">
        <v>5</v>
      </c>
      <c r="X181">
        <v>44</v>
      </c>
      <c r="Z181">
        <v>24</v>
      </c>
      <c r="AD181">
        <v>0</v>
      </c>
      <c r="AF181">
        <v>103</v>
      </c>
      <c r="AI181">
        <v>16</v>
      </c>
      <c r="AJ181">
        <v>48</v>
      </c>
      <c r="AK181">
        <v>2</v>
      </c>
    </row>
    <row r="182" spans="1:115" x14ac:dyDescent="0.4">
      <c r="A182" s="13" t="s">
        <v>109</v>
      </c>
      <c r="D182" s="20">
        <v>47.647058823529406</v>
      </c>
      <c r="G182" s="20">
        <v>27.647058823529413</v>
      </c>
      <c r="I182" s="20">
        <v>1.7647058823529411</v>
      </c>
      <c r="O182" s="20">
        <v>43.529411764705884</v>
      </c>
      <c r="Q182" s="20">
        <v>61.176470588235297</v>
      </c>
      <c r="W182" s="20">
        <v>2.9411764705882351</v>
      </c>
      <c r="X182" s="20">
        <v>25.882352941176475</v>
      </c>
      <c r="Z182" s="20">
        <v>14.117647058823529</v>
      </c>
      <c r="AD182">
        <v>0</v>
      </c>
      <c r="AF182" s="20">
        <v>60.588235294117645</v>
      </c>
      <c r="AI182" s="20">
        <v>9.4117647058823533</v>
      </c>
      <c r="AJ182" s="20">
        <v>28.235294117647058</v>
      </c>
      <c r="AK182" s="20">
        <v>1.1764705882352942</v>
      </c>
    </row>
    <row r="184" spans="1:115" x14ac:dyDescent="0.4">
      <c r="A184" s="13" t="s">
        <v>112</v>
      </c>
      <c r="D184" t="s">
        <v>551</v>
      </c>
      <c r="G184" s="20"/>
    </row>
    <row r="185" spans="1:115" x14ac:dyDescent="0.4">
      <c r="A185" s="13" t="s">
        <v>110</v>
      </c>
      <c r="D185">
        <v>7</v>
      </c>
    </row>
    <row r="186" spans="1:115" x14ac:dyDescent="0.4">
      <c r="A186" s="13" t="s">
        <v>109</v>
      </c>
      <c r="D186" s="20">
        <v>4.117647058823529</v>
      </c>
    </row>
    <row r="187" spans="1:115" x14ac:dyDescent="0.4">
      <c r="D187" s="20"/>
    </row>
    <row r="188" spans="1:115" x14ac:dyDescent="0.4">
      <c r="A188" s="13" t="s">
        <v>112</v>
      </c>
      <c r="D188" t="s">
        <v>552</v>
      </c>
    </row>
    <row r="189" spans="1:115" x14ac:dyDescent="0.4">
      <c r="A189" s="13" t="s">
        <v>110</v>
      </c>
      <c r="D189">
        <f>170-D181-D185</f>
        <v>82</v>
      </c>
    </row>
    <row r="190" spans="1:115" x14ac:dyDescent="0.4">
      <c r="A190" s="13" t="s">
        <v>109</v>
      </c>
      <c r="D190" s="20">
        <f>D189/170*100</f>
        <v>48.235294117647058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11-1教員用</vt:lpstr>
      <vt:lpstr>11-2教員用</vt:lpstr>
      <vt:lpstr>11-3（男性）教員用</vt:lpstr>
      <vt:lpstr>11-4（女性）教員用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2024-02-27T06:52:03Z</dcterms:created>
  <dcterms:modified xsi:type="dcterms:W3CDTF">2024-02-27T06:52:07Z</dcterms:modified>
</cp:coreProperties>
</file>